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5" windowWidth="15180" windowHeight="9030" activeTab="0"/>
  </bookViews>
  <sheets>
    <sheet name="1" sheetId="1" r:id="rId1"/>
    <sheet name="4план" sheetId="2" r:id="rId2"/>
    <sheet name="топливо" sheetId="3" r:id="rId3"/>
    <sheet name="6" sheetId="4" r:id="rId4"/>
    <sheet name="7(1-4)" sheetId="5" r:id="rId5"/>
    <sheet name="7 (6)" sheetId="6" r:id="rId6"/>
  </sheets>
  <definedNames>
    <definedName name="_xlnm.Print_Titles" localSheetId="1">'4план'!$12:$12</definedName>
    <definedName name="_xlnm.Print_Area" localSheetId="0">'1'!$B$1:$I$35</definedName>
    <definedName name="_xlnm.Print_Area" localSheetId="1">'4план'!$A$2:$D$81</definedName>
    <definedName name="_xlnm.Print_Area" localSheetId="3">'6'!$A$2:$B$18</definedName>
    <definedName name="_xlnm.Print_Area" localSheetId="5">'7 (6)'!$B$1:$O$22</definedName>
    <definedName name="_xlnm.Print_Area" localSheetId="4">'7(1-4)'!$A$2:$C$26</definedName>
  </definedNames>
  <calcPr fullCalcOnLoad="1"/>
</workbook>
</file>

<file path=xl/sharedStrings.xml><?xml version="1.0" encoding="utf-8"?>
<sst xmlns="http://schemas.openxmlformats.org/spreadsheetml/2006/main" count="455" uniqueCount="223">
  <si>
    <t>Наименование организации</t>
  </si>
  <si>
    <t>Источник опубликования</t>
  </si>
  <si>
    <t>Наименование показателя</t>
  </si>
  <si>
    <t>Показатель</t>
  </si>
  <si>
    <t xml:space="preserve">Наименование </t>
  </si>
  <si>
    <t>Количество аварий на системах теплоснабжения (единиц на км)</t>
  </si>
  <si>
    <t>Количество часов (суммарно за календарный год), превышающих допустимую продолжительность перерыва подачи тепловой энергии</t>
  </si>
  <si>
    <t>Количество потребителей, затронутых ограничениями подачи тепловой энергии</t>
  </si>
  <si>
    <t>Горячая вода</t>
  </si>
  <si>
    <t>от 1,2 до 2,5</t>
  </si>
  <si>
    <t>от 2,5 до 7,0</t>
  </si>
  <si>
    <t xml:space="preserve">от 7,0 до 13,0 </t>
  </si>
  <si>
    <t>Свыше 13,0</t>
  </si>
  <si>
    <t>Отборный пар (кг/см2)</t>
  </si>
  <si>
    <t>через тепловую сеть</t>
  </si>
  <si>
    <t>Наименование регулирующего органа, принявшего решение</t>
  </si>
  <si>
    <t>Острый и редуцированный пар</t>
  </si>
  <si>
    <t>ИНН</t>
  </si>
  <si>
    <t>КПП</t>
  </si>
  <si>
    <t>Бюджетные</t>
  </si>
  <si>
    <t>Прочие</t>
  </si>
  <si>
    <t>Потребители</t>
  </si>
  <si>
    <t>Одноставочный тариф на тепловую энергию, руб/Гкал</t>
  </si>
  <si>
    <t>за энергию</t>
  </si>
  <si>
    <t>за мощность</t>
  </si>
  <si>
    <t>способ приобретения</t>
  </si>
  <si>
    <t xml:space="preserve">объем приобретения </t>
  </si>
  <si>
    <t xml:space="preserve">расходы на оплату труда и отчисления на социальные нужды </t>
  </si>
  <si>
    <t>Источник финансирования</t>
  </si>
  <si>
    <t>Всего</t>
  </si>
  <si>
    <t>Наименование мероприятия</t>
  </si>
  <si>
    <t xml:space="preserve">1 кв </t>
  </si>
  <si>
    <t>2 кв</t>
  </si>
  <si>
    <t>3 кв</t>
  </si>
  <si>
    <t>4 кв</t>
  </si>
  <si>
    <t>Профинансировано</t>
  </si>
  <si>
    <t>Освоено фактически</t>
  </si>
  <si>
    <t>Период действия принятого тарифа</t>
  </si>
  <si>
    <t>Местонахождение (адрес)</t>
  </si>
  <si>
    <t>Отчетный период</t>
  </si>
  <si>
    <t>Двухставочный тариф на тепловую энергию (для потребителей, получающих тепловую энергию через тепловую сеть)</t>
  </si>
  <si>
    <t>Двухставочный тариф на тепловую энергию (для потребителей, получающих тепловую энергию на коллекторах производителей)</t>
  </si>
  <si>
    <t>тыс. руб</t>
  </si>
  <si>
    <t>Уголь</t>
  </si>
  <si>
    <t>Цена топлива (руб./т.), в том числе</t>
  </si>
  <si>
    <t>Газ по регулируемой цене</t>
  </si>
  <si>
    <t>Газ по нерегулируемой цене</t>
  </si>
  <si>
    <t>Газ сжиженный</t>
  </si>
  <si>
    <t>Мазут</t>
  </si>
  <si>
    <t>Нефть</t>
  </si>
  <si>
    <t>Дизельное топливо</t>
  </si>
  <si>
    <t>Дрова</t>
  </si>
  <si>
    <t>Пилеты</t>
  </si>
  <si>
    <t>Опилки</t>
  </si>
  <si>
    <t>Торф</t>
  </si>
  <si>
    <t>Сланцы</t>
  </si>
  <si>
    <t>Печное бытовое топливо</t>
  </si>
  <si>
    <t>Электроэнергия, в том числе по уровням напряжения</t>
  </si>
  <si>
    <t>объем энергии (тыс.кВт.ч)</t>
  </si>
  <si>
    <t>Объем топлива  (т)</t>
  </si>
  <si>
    <t>Расходы на нефть, тыс. руб.</t>
  </si>
  <si>
    <t>Расходы на электроэнергию, тыс. руб.</t>
  </si>
  <si>
    <t>Расходы на дизельное топливо, тыс. руб.</t>
  </si>
  <si>
    <t>Расходы на дрова, тыс. руб.</t>
  </si>
  <si>
    <t>Расходы на пилеты, тыс. руб.</t>
  </si>
  <si>
    <t>Расходы на опилки, тыс. руб.</t>
  </si>
  <si>
    <t>Расходы на торф, тыс. руб.</t>
  </si>
  <si>
    <t>Расходы на сланцы, тыс. руб.</t>
  </si>
  <si>
    <t>Расходы на печное бытовое топливо, тыс. руб.</t>
  </si>
  <si>
    <t>2. Информация о расходах на топливо</t>
  </si>
  <si>
    <t>Расходы на топливо всего, в том числе:</t>
  </si>
  <si>
    <t>Средний тариф на энергию (руб/кВт.ч)</t>
  </si>
  <si>
    <t>Атрибуты решения по принятому тарифу (наименование, дата, номер)</t>
  </si>
  <si>
    <t>Население                                  (с учетом НДС)</t>
  </si>
  <si>
    <t>№</t>
  </si>
  <si>
    <t>Вид деятельности организации (производство, передача и сбыт тепловой энергии)</t>
  </si>
  <si>
    <t>Единица измерения</t>
  </si>
  <si>
    <t>тыс.руб.</t>
  </si>
  <si>
    <t>в том числе:</t>
  </si>
  <si>
    <t>руб./кВт.ч</t>
  </si>
  <si>
    <t>средневзвешенная стоимость 1кВт.ч</t>
  </si>
  <si>
    <t>тыс.кВт.ч</t>
  </si>
  <si>
    <t>2.1</t>
  </si>
  <si>
    <t>2.2</t>
  </si>
  <si>
    <t>2.3</t>
  </si>
  <si>
    <t>2.4</t>
  </si>
  <si>
    <t>2.5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</si>
  <si>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</si>
  <si>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</si>
  <si>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</si>
  <si>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</si>
  <si>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</si>
  <si>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</si>
  <si>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</si>
  <si>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</si>
  <si>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</si>
  <si>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Гкал/ч</t>
  </si>
  <si>
    <t xml:space="preserve">Установленная тепловая мощность </t>
  </si>
  <si>
    <t>Присоединенная нагрузка</t>
  </si>
  <si>
    <t>тыс. Гкал</t>
  </si>
  <si>
    <t>Объем вырабатываемой тепловой энергии</t>
  </si>
  <si>
    <t>Объем покупаемой  тепловой энергии</t>
  </si>
  <si>
    <t>Объем тепловой энергии, отпускаемой потребителям</t>
  </si>
  <si>
    <t>по приборам учета</t>
  </si>
  <si>
    <t xml:space="preserve">по нормативам потребления 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</si>
  <si>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</si>
  <si>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</si>
  <si>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</si>
  <si>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</si>
  <si>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</si>
  <si>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</si>
  <si>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</si>
  <si>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</si>
  <si>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</si>
  <si>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</si>
  <si>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Технологические потери тепловой энергии при передаче по тепловым сетям (процентов)</t>
  </si>
  <si>
    <t>%</t>
  </si>
  <si>
    <t>км</t>
  </si>
  <si>
    <t>штук</t>
  </si>
  <si>
    <t>Количество теплоэлектростанций</t>
  </si>
  <si>
    <t>Количество тепловых станций и котельных</t>
  </si>
  <si>
    <t>Количество тепловых пунктов</t>
  </si>
  <si>
    <t>человек</t>
  </si>
  <si>
    <t xml:space="preserve">Среднесписочная численность основного производственного персонала </t>
  </si>
  <si>
    <t>кг у.т./Гкал</t>
  </si>
  <si>
    <t>Удельный расход  условного топлива на единицу тепловой энергии, отпускаемой в тепловую сеть</t>
  </si>
  <si>
    <t>тыс.кВт.ч/Гкал</t>
  </si>
  <si>
    <t>Удельный расход электрической энергии на единицу тепловой энергии, отпускаемой в тепловую сеть</t>
  </si>
  <si>
    <t>куб. м/Гкал</t>
  </si>
  <si>
    <t>тыс. руб.</t>
  </si>
  <si>
    <t>руб./т</t>
  </si>
  <si>
    <t>т</t>
  </si>
  <si>
    <t>Газ природный - всего</t>
  </si>
  <si>
    <t>1.1</t>
  </si>
  <si>
    <t>1.2.1</t>
  </si>
  <si>
    <t>1.2.2</t>
  </si>
  <si>
    <t>1.2</t>
  </si>
  <si>
    <t>руб./тыс.м3</t>
  </si>
  <si>
    <t>тыс.м3</t>
  </si>
  <si>
    <t xml:space="preserve">объем топлива </t>
  </si>
  <si>
    <t>средняя цена топлива с учетом нерегулируемой цены</t>
  </si>
  <si>
    <t>объем топлива</t>
  </si>
  <si>
    <t>цена топлива</t>
  </si>
  <si>
    <t>1.3</t>
  </si>
  <si>
    <t>1.4</t>
  </si>
  <si>
    <t xml:space="preserve">цена топлива </t>
  </si>
  <si>
    <t>1.5</t>
  </si>
  <si>
    <t>Удельный расход холодной воды на единицу тепловой энергии, отпускаемой в тепловую сеть</t>
  </si>
  <si>
    <t>Прочие виды топлива (указать вид)</t>
  </si>
  <si>
    <t>Плановый период</t>
  </si>
  <si>
    <t>1</t>
  </si>
  <si>
    <t>2</t>
  </si>
  <si>
    <t>Затраты на покупную тепловую энергию (мощность)</t>
  </si>
  <si>
    <t>2.2.1</t>
  </si>
  <si>
    <t>2.2.2</t>
  </si>
  <si>
    <t>Затраты на электрическую энергию (мощность), потребляемую оборудованием, используемым в технологическом процессе</t>
  </si>
  <si>
    <t>Затраты на приобретение холодной воды, используемой в технологическом процессе</t>
  </si>
  <si>
    <t>Затраты на топливо всего, в том числе:</t>
  </si>
  <si>
    <t>Затраты на химреагенты, используемые в технологическом процессе</t>
  </si>
  <si>
    <t xml:space="preserve">Затраты на оплату труда и отчисления на социальные нужды основного производственного персонала </t>
  </si>
  <si>
    <t>Затраты на амортизацию основных производственных средств и аренду имущества, используемого в технологическом процессе</t>
  </si>
  <si>
    <t>Общепроизводственные (цеховые) расходы</t>
  </si>
  <si>
    <t>Общехозяйственные (управленческие расходы)</t>
  </si>
  <si>
    <t>Расходы на ремонт (капитальный и текущий) основных производственных средств</t>
  </si>
  <si>
    <t>Стоимость услуг организаций, оказывающих услуги по передаче тепловой энергии</t>
  </si>
  <si>
    <t>Итого расходы</t>
  </si>
  <si>
    <t xml:space="preserve">Валовая прибыль  </t>
  </si>
  <si>
    <t>Необходимая валовая выручка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</si>
  <si>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</si>
  <si>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</si>
  <si>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</si>
  <si>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</si>
  <si>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</si>
  <si>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</si>
  <si>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</si>
  <si>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</si>
  <si>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</si>
  <si>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</si>
  <si>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</si>
  <si>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Количество часов (суммарно за календарный год) отклонения от нормативной температуры воздуха по вине регулируемой организации в жилых и нежилых отапливаемых помещениях</t>
  </si>
  <si>
    <t>Форма 1. Информация о тарифе на тепловую энергию и надбавках к  тарифу на тепловую энергию</t>
  </si>
  <si>
    <t xml:space="preserve">Форма 4. Информация о плановых затратах регулируемой организации  </t>
  </si>
  <si>
    <t>1.Наименование инвестиционной программы</t>
  </si>
  <si>
    <t>2.Цель инвестиционной программы</t>
  </si>
  <si>
    <t>3.Сроки начала и окончания реализации инвестиционной программы</t>
  </si>
  <si>
    <t>Форма 7. Информация об инвестиционных программах и отчетах об их реализации</t>
  </si>
  <si>
    <t>4.Потребности в финансовых средствах, необходимых для реализации инвестиционной программы</t>
  </si>
  <si>
    <t>Форма 7 - продолжение</t>
  </si>
  <si>
    <t>Расходы на услуги производственного характера, выполняемые по договорам с организациями на проведение регламентных работ в рамках технологического процесса</t>
  </si>
  <si>
    <t>Муниципальное предприятие трест "Теплофикация"</t>
  </si>
  <si>
    <t>455045, г. Магнитогорск, ул. Б. Ручьева 5а</t>
  </si>
  <si>
    <t>постановление от 25.11.2010г. № 41/47</t>
  </si>
  <si>
    <t>ГК "Единый тарифный орган Челябинской области"</t>
  </si>
  <si>
    <t>с 01.01.2011г. по 31.12.2011г.</t>
  </si>
  <si>
    <t>Форма 6. Информация об основных потребительских характеристиках регулируемых товаров и услуг регулируемых организаций и их соответствии государственным и иным утвержденным стандартам качества за 2010 год</t>
  </si>
  <si>
    <t>Муниципальное предприятие 
трест "Теплофикация"</t>
  </si>
  <si>
    <t>Муниципальное предприятие
трест "Теплофикация"</t>
  </si>
  <si>
    <t>производство, передача и 
сбыт тепловой энергии</t>
  </si>
  <si>
    <t>10 аварий на 1270 км тепловых сетей</t>
  </si>
  <si>
    <t xml:space="preserve"> - </t>
  </si>
  <si>
    <t>Протяженность магистральных сетей и тепловых вводов (в однотрубном исчислении) МТС</t>
  </si>
  <si>
    <t>Протяженность разводящих сетей (в однотрубном исчислении) ВКТС</t>
  </si>
  <si>
    <t xml:space="preserve"> -</t>
  </si>
  <si>
    <t>Зам.директора</t>
  </si>
  <si>
    <t>по финансам иэкономике</t>
  </si>
  <si>
    <t>В.А.Галковский</t>
  </si>
  <si>
    <t>Инвестиционная программа муниципального предприятия трест "Теплофикация" по развитию систем теплоснабжения и горячего водоснабжения на 2009-2012 годы</t>
  </si>
  <si>
    <t xml:space="preserve"> - снижение зависимости системы теплоснабжения от внешних поставщиков тепловой энергии;
- обеспечение надежной и безопасной работы систем теплоснабжения и горячего водоснабжения города, особенно в режиме больших пиковых нагрузок;
- повышение качества оказываемых потребителям услуг по теплоснабжению и горячему водоснабжению;
- обеспечение тепловой энергией вновь застраиваемы жилых районов путем строительства новых теплоисточников с учетом возможности резервирования от имеющихся тепловых сетей систем теплоснабжения и горячего водоснабжения;
- повышение энергоэффективности тепловых сетей города за счет использования современных технологий, достижений научно- технического прогресса, оборудования и материалов;
- повышение энергосбережения при транспортировке, оптимизации режимов  тепловых  сетей  (гидравлического и температурного) и потреблении тепловой энергии;
- обеспечение оперативности и управляемости технологическими процессами теплоснабжения;
- повышение экономической эффективности и рентабельности теплоснабжающего предприятия, обеспечение его социальной направленности;
- снижение издержек производства по передаче тепла за счет уменьшения тепловых потерь, применения перспективных видов изоляции, налаживания собственного производства предварительно изолированных теплопроводов и сохранение тарифов на уровне платежеспособности населения.</t>
  </si>
  <si>
    <t>Потребность в финансовых средствах на 2010 год, тыс. руб.</t>
  </si>
  <si>
    <t>1. Модернизация Центральной котельной с заменой существующего котла  КВГМ-20-150 ст.№1 на новый котел КВГМ - 20-150</t>
  </si>
  <si>
    <t>Всего, в том числе:</t>
  </si>
  <si>
    <t>Надбавка к тарифу</t>
  </si>
  <si>
    <t>2. Строительство локальной котельной и тепловых сетей по ул.Журавского, 1а
(кот. п.Цементников)</t>
  </si>
  <si>
    <t>3. Строительство бойлерной по улице Коммунальная</t>
  </si>
  <si>
    <t>4. Модернизация бойлерных и центральных тепловых пунктов (16 штук в год)</t>
  </si>
  <si>
    <t>5. Реконструкция Пиковой котельной с заменой котла ст. №4 КВГМ-120-150 и системы  электроснабжения</t>
  </si>
  <si>
    <t>бюджетные средства</t>
  </si>
  <si>
    <t>6. Использование инвестиционных средств за 2010 год</t>
  </si>
  <si>
    <t>В течение 2010 года</t>
  </si>
  <si>
    <t>Утверждено 
на 2010 год</t>
  </si>
  <si>
    <t>Всего:</t>
  </si>
  <si>
    <t>местный бюджет</t>
  </si>
  <si>
    <t xml:space="preserve">Формы раскрытия информации теплоснабжающими организациями Челябинской области и субъектами естественных монополий, осуществляющими деятельность в сфере оказания услуг по передаче тепловой энергии на территории Челябинской области 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</si>
</sst>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0"/>
    <numFmt numFmtId="166" formatCode="#,##0.0000"/>
    <numFmt numFmtId="167" formatCode="&quot;Да&quot;;&quot;Да&quot;;&quot;Нет&quot;"/>
    <numFmt numFmtId="168" formatCode="&quot;Истина&quot;;&quot;Истина&quot;;&quot;Ложь&quot;"/>
    <numFmt numFmtId="169" formatCode="&quot;Вкл&quot;;&quot;Вкл&quot;;&quot;Выкл&quot;"/>
    <numFmt numFmtId="170" formatCode="[$€-2]\ ###,000_);[Red]\([$€-2]\ ###,000\)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 Cyr"/>
      <family val="0"/>
    </font>
    <font>
      <sz val="11"/>
      <name val="Calibri"/>
      <family val="2"/>
    </font>
    <font>
      <sz val="12"/>
      <color indexed="8"/>
      <name val="Times New Roman"/>
      <family val="1"/>
    </font>
    <font>
      <sz val="12"/>
      <name val="Times New Roman"/>
      <family val="1"/>
    </font>
    <font>
      <i/>
      <sz val="12"/>
      <color indexed="8"/>
      <name val="Times New Roman"/>
      <family val="1"/>
    </font>
    <font>
      <sz val="13"/>
      <color indexed="8"/>
      <name val="Times New Roman"/>
      <family val="1"/>
    </font>
    <font>
      <sz val="13"/>
      <color indexed="8"/>
      <name val="Calibri"/>
      <family val="2"/>
    </font>
    <font>
      <sz val="10"/>
      <color indexed="8"/>
      <name val="Times New Roman"/>
      <family val="1"/>
    </font>
    <font>
      <sz val="15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ck"/>
      <right style="thick"/>
      <top>
        <color indexed="63"/>
      </top>
      <bottom style="thick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>
      <alignment/>
      <protection/>
    </xf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7">
    <xf numFmtId="0" fontId="0" fillId="0" borderId="0" xfId="0" applyFont="1" applyAlignment="1">
      <alignment/>
    </xf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/>
    </xf>
    <xf numFmtId="0" fontId="4" fillId="0" borderId="10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0" xfId="0" applyFont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 wrapText="1"/>
    </xf>
    <xf numFmtId="49" fontId="4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0" fontId="4" fillId="0" borderId="11" xfId="0" applyFont="1" applyFill="1" applyBorder="1" applyAlignment="1">
      <alignment/>
    </xf>
    <xf numFmtId="49" fontId="5" fillId="0" borderId="11" xfId="52" applyNumberFormat="1" applyFont="1" applyFill="1" applyBorder="1" applyAlignment="1" applyProtection="1">
      <alignment vertical="center" wrapText="1"/>
      <protection/>
    </xf>
    <xf numFmtId="0" fontId="0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49" fontId="5" fillId="0" borderId="11" xfId="0" applyNumberFormat="1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49" fontId="5" fillId="0" borderId="11" xfId="52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center" vertical="center"/>
    </xf>
    <xf numFmtId="0" fontId="4" fillId="0" borderId="11" xfId="0" applyFont="1" applyFill="1" applyBorder="1" applyAlignment="1">
      <alignment horizontal="center"/>
    </xf>
    <xf numFmtId="0" fontId="0" fillId="0" borderId="0" xfId="0" applyFill="1" applyAlignment="1">
      <alignment/>
    </xf>
    <xf numFmtId="0" fontId="4" fillId="0" borderId="11" xfId="0" applyFont="1" applyFill="1" applyBorder="1" applyAlignment="1">
      <alignment vertical="top" wrapText="1"/>
    </xf>
    <xf numFmtId="0" fontId="4" fillId="0" borderId="0" xfId="0" applyFont="1" applyFill="1" applyAlignment="1">
      <alignment horizontal="center"/>
    </xf>
    <xf numFmtId="0" fontId="9" fillId="0" borderId="0" xfId="0" applyFont="1" applyFill="1" applyAlignment="1">
      <alignment horizontal="right"/>
    </xf>
    <xf numFmtId="0" fontId="4" fillId="0" borderId="10" xfId="0" applyFont="1" applyFill="1" applyBorder="1" applyAlignment="1">
      <alignment horizontal="left" vertical="center"/>
    </xf>
    <xf numFmtId="0" fontId="0" fillId="0" borderId="0" xfId="0" applyAlignment="1">
      <alignment vertical="center"/>
    </xf>
    <xf numFmtId="0" fontId="5" fillId="0" borderId="11" xfId="0" applyFont="1" applyFill="1" applyBorder="1" applyAlignment="1">
      <alignment horizontal="left" vertical="center" wrapText="1"/>
    </xf>
    <xf numFmtId="0" fontId="0" fillId="0" borderId="0" xfId="0" applyAlignment="1">
      <alignment vertical="center"/>
    </xf>
    <xf numFmtId="0" fontId="4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0" fontId="4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2" fontId="4" fillId="0" borderId="11" xfId="0" applyNumberFormat="1" applyFont="1" applyFill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49" fontId="5" fillId="0" borderId="11" xfId="0" applyNumberFormat="1" applyFont="1" applyBorder="1" applyAlignment="1">
      <alignment horizontal="center" vertical="center"/>
    </xf>
    <xf numFmtId="0" fontId="5" fillId="0" borderId="11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49" fontId="5" fillId="0" borderId="11" xfId="52" applyNumberFormat="1" applyFont="1" applyFill="1" applyBorder="1" applyAlignment="1" applyProtection="1">
      <alignment horizontal="left" vertical="center" wrapText="1"/>
      <protection/>
    </xf>
    <xf numFmtId="0" fontId="6" fillId="0" borderId="0" xfId="0" applyFont="1" applyFill="1" applyAlignment="1">
      <alignment vertical="center"/>
    </xf>
    <xf numFmtId="0" fontId="5" fillId="0" borderId="11" xfId="0" applyFont="1" applyFill="1" applyBorder="1" applyAlignment="1">
      <alignment horizontal="center" vertical="center"/>
    </xf>
    <xf numFmtId="4" fontId="43" fillId="0" borderId="0" xfId="0" applyNumberFormat="1" applyFont="1" applyAlignment="1">
      <alignment horizontal="center" vertical="center"/>
    </xf>
    <xf numFmtId="4" fontId="4" fillId="0" borderId="11" xfId="0" applyNumberFormat="1" applyFont="1" applyFill="1" applyBorder="1" applyAlignment="1">
      <alignment horizontal="center" vertical="center"/>
    </xf>
    <xf numFmtId="4" fontId="43" fillId="0" borderId="11" xfId="0" applyNumberFormat="1" applyFont="1" applyBorder="1" applyAlignment="1">
      <alignment horizontal="center" vertical="center"/>
    </xf>
    <xf numFmtId="4" fontId="5" fillId="0" borderId="11" xfId="0" applyNumberFormat="1" applyFont="1" applyFill="1" applyBorder="1" applyAlignment="1">
      <alignment horizontal="center" vertical="center"/>
    </xf>
    <xf numFmtId="164" fontId="43" fillId="0" borderId="11" xfId="0" applyNumberFormat="1" applyFont="1" applyBorder="1" applyAlignment="1">
      <alignment horizontal="center" vertical="center"/>
    </xf>
    <xf numFmtId="3" fontId="43" fillId="0" borderId="11" xfId="0" applyNumberFormat="1" applyFont="1" applyBorder="1" applyAlignment="1">
      <alignment horizontal="center" vertical="center"/>
    </xf>
    <xf numFmtId="165" fontId="43" fillId="0" borderId="11" xfId="0" applyNumberFormat="1" applyFont="1" applyBorder="1" applyAlignment="1">
      <alignment horizontal="center" vertical="center"/>
    </xf>
    <xf numFmtId="166" fontId="43" fillId="0" borderId="11" xfId="0" applyNumberFormat="1" applyFont="1" applyBorder="1" applyAlignment="1">
      <alignment horizontal="center" vertical="center"/>
    </xf>
    <xf numFmtId="164" fontId="5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 vertical="center"/>
    </xf>
    <xf numFmtId="164" fontId="4" fillId="0" borderId="11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0" fillId="0" borderId="0" xfId="0" applyAlignment="1">
      <alignment/>
    </xf>
    <xf numFmtId="0" fontId="0" fillId="0" borderId="0" xfId="0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7" fillId="0" borderId="0" xfId="0" applyFont="1" applyFill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left" vertical="center" wrapText="1"/>
    </xf>
    <xf numFmtId="0" fontId="4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4" fillId="0" borderId="12" xfId="0" applyFont="1" applyFill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5" fillId="0" borderId="12" xfId="0" applyFont="1" applyFill="1" applyBorder="1" applyAlignment="1">
      <alignment horizontal="left" vertical="center" wrapText="1"/>
    </xf>
    <xf numFmtId="0" fontId="0" fillId="0" borderId="14" xfId="0" applyBorder="1" applyAlignment="1">
      <alignment vertical="center"/>
    </xf>
    <xf numFmtId="0" fontId="4" fillId="0" borderId="0" xfId="0" applyFont="1" applyFill="1" applyAlignment="1">
      <alignment horizontal="center" vertical="center" wrapText="1"/>
    </xf>
    <xf numFmtId="0" fontId="4" fillId="0" borderId="12" xfId="0" applyFont="1" applyFill="1" applyBorder="1" applyAlignment="1">
      <alignment horizontal="left" vertical="top" wrapText="1"/>
    </xf>
    <xf numFmtId="0" fontId="4" fillId="0" borderId="14" xfId="0" applyFont="1" applyFill="1" applyBorder="1" applyAlignment="1">
      <alignment horizontal="left" vertical="top" wrapText="1"/>
    </xf>
    <xf numFmtId="0" fontId="9" fillId="0" borderId="12" xfId="0" applyFont="1" applyFill="1" applyBorder="1" applyAlignment="1">
      <alignment horizontal="left" vertical="top" wrapText="1"/>
    </xf>
    <xf numFmtId="0" fontId="9" fillId="0" borderId="14" xfId="0" applyFont="1" applyFill="1" applyBorder="1" applyAlignment="1">
      <alignment horizontal="left" vertical="top"/>
    </xf>
    <xf numFmtId="0" fontId="4" fillId="0" borderId="12" xfId="0" applyFont="1" applyFill="1" applyBorder="1" applyAlignment="1">
      <alignment horizontal="center"/>
    </xf>
    <xf numFmtId="0" fontId="4" fillId="0" borderId="14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4" xfId="0" applyFont="1" applyFill="1" applyBorder="1" applyAlignment="1">
      <alignment horizontal="left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left"/>
    </xf>
    <xf numFmtId="0" fontId="4" fillId="0" borderId="11" xfId="0" applyFont="1" applyFill="1" applyBorder="1" applyAlignment="1">
      <alignment horizontal="center"/>
    </xf>
    <xf numFmtId="0" fontId="4" fillId="0" borderId="20" xfId="0" applyFont="1" applyFill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Тепло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tabSelected="1" zoomScale="90" zoomScaleNormal="90" zoomScalePageLayoutView="0" workbookViewId="0" topLeftCell="A1">
      <selection activeCell="B1" sqref="B1:I35"/>
    </sheetView>
  </sheetViews>
  <sheetFormatPr defaultColWidth="9.140625" defaultRowHeight="15"/>
  <cols>
    <col min="1" max="1" width="2.57421875" style="32" customWidth="1"/>
    <col min="2" max="2" width="19.421875" style="37" customWidth="1"/>
    <col min="3" max="3" width="21.140625" style="37" customWidth="1"/>
    <col min="4" max="4" width="12.7109375" style="37" customWidth="1"/>
    <col min="5" max="5" width="12.57421875" style="37" customWidth="1"/>
    <col min="6" max="6" width="13.140625" style="37" customWidth="1"/>
    <col min="7" max="7" width="13.57421875" style="37" customWidth="1"/>
    <col min="8" max="8" width="14.140625" style="37" customWidth="1"/>
    <col min="9" max="9" width="18.140625" style="37" customWidth="1"/>
    <col min="10" max="16384" width="9.140625" style="32" customWidth="1"/>
  </cols>
  <sheetData>
    <row r="1" spans="2:9" ht="77.25" customHeight="1">
      <c r="B1" s="58"/>
      <c r="C1" s="59" t="s">
        <v>222</v>
      </c>
      <c r="D1" s="60"/>
      <c r="E1" s="60"/>
      <c r="F1" s="60"/>
      <c r="G1" s="60"/>
      <c r="H1" s="60"/>
      <c r="I1" s="2"/>
    </row>
    <row r="2" spans="2:9" ht="15.75">
      <c r="B2" s="2"/>
      <c r="C2" s="2"/>
      <c r="D2" s="2"/>
      <c r="E2" s="2"/>
      <c r="F2" s="2"/>
      <c r="G2" s="2"/>
      <c r="H2" s="2"/>
      <c r="I2" s="2"/>
    </row>
    <row r="3" spans="2:9" ht="30.75" customHeight="1">
      <c r="B3" s="63" t="s">
        <v>180</v>
      </c>
      <c r="C3" s="63"/>
      <c r="D3" s="63"/>
      <c r="E3" s="63"/>
      <c r="F3" s="63"/>
      <c r="G3" s="63"/>
      <c r="H3" s="63"/>
      <c r="I3" s="63"/>
    </row>
    <row r="5" spans="2:9" ht="15.75">
      <c r="B5" s="64" t="s">
        <v>0</v>
      </c>
      <c r="C5" s="64"/>
      <c r="D5" s="65" t="s">
        <v>189</v>
      </c>
      <c r="E5" s="66"/>
      <c r="F5" s="66"/>
      <c r="G5" s="66"/>
      <c r="H5" s="66"/>
      <c r="I5" s="67"/>
    </row>
    <row r="6" spans="2:9" ht="15.75">
      <c r="B6" s="64" t="s">
        <v>17</v>
      </c>
      <c r="C6" s="64"/>
      <c r="D6" s="65">
        <v>7414000657</v>
      </c>
      <c r="E6" s="66"/>
      <c r="F6" s="66"/>
      <c r="G6" s="66"/>
      <c r="H6" s="66"/>
      <c r="I6" s="67"/>
    </row>
    <row r="7" spans="2:9" ht="15.75">
      <c r="B7" s="64" t="s">
        <v>18</v>
      </c>
      <c r="C7" s="64"/>
      <c r="D7" s="65">
        <v>744501001</v>
      </c>
      <c r="E7" s="66"/>
      <c r="F7" s="66"/>
      <c r="G7" s="66"/>
      <c r="H7" s="66"/>
      <c r="I7" s="67"/>
    </row>
    <row r="8" spans="2:9" ht="15.75">
      <c r="B8" s="64" t="s">
        <v>38</v>
      </c>
      <c r="C8" s="64"/>
      <c r="D8" s="65" t="s">
        <v>190</v>
      </c>
      <c r="E8" s="66"/>
      <c r="F8" s="66"/>
      <c r="G8" s="66"/>
      <c r="H8" s="66"/>
      <c r="I8" s="67"/>
    </row>
    <row r="9" spans="1:9" ht="15">
      <c r="A9" s="61"/>
      <c r="B9" s="71" t="s">
        <v>72</v>
      </c>
      <c r="C9" s="71"/>
      <c r="D9" s="62" t="s">
        <v>191</v>
      </c>
      <c r="E9" s="62"/>
      <c r="F9" s="62"/>
      <c r="G9" s="62"/>
      <c r="H9" s="62"/>
      <c r="I9" s="62"/>
    </row>
    <row r="10" spans="1:9" ht="17.25" customHeight="1">
      <c r="A10" s="61"/>
      <c r="B10" s="71"/>
      <c r="C10" s="71"/>
      <c r="D10" s="62"/>
      <c r="E10" s="62"/>
      <c r="F10" s="62"/>
      <c r="G10" s="62"/>
      <c r="H10" s="62"/>
      <c r="I10" s="62"/>
    </row>
    <row r="11" spans="2:9" ht="31.5" customHeight="1">
      <c r="B11" s="71" t="s">
        <v>15</v>
      </c>
      <c r="C11" s="71"/>
      <c r="D11" s="62" t="s">
        <v>192</v>
      </c>
      <c r="E11" s="62"/>
      <c r="F11" s="62"/>
      <c r="G11" s="62"/>
      <c r="H11" s="62"/>
      <c r="I11" s="62"/>
    </row>
    <row r="12" spans="2:9" ht="15.75">
      <c r="B12" s="71" t="s">
        <v>37</v>
      </c>
      <c r="C12" s="71"/>
      <c r="D12" s="62" t="s">
        <v>193</v>
      </c>
      <c r="E12" s="62"/>
      <c r="F12" s="62"/>
      <c r="G12" s="62"/>
      <c r="H12" s="62"/>
      <c r="I12" s="62"/>
    </row>
    <row r="13" spans="2:9" ht="15.75">
      <c r="B13" s="64" t="s">
        <v>1</v>
      </c>
      <c r="C13" s="64"/>
      <c r="D13" s="62"/>
      <c r="E13" s="62"/>
      <c r="F13" s="62"/>
      <c r="G13" s="62"/>
      <c r="H13" s="62"/>
      <c r="I13" s="62"/>
    </row>
    <row r="14" spans="2:9" ht="20.25" customHeight="1">
      <c r="B14" s="62" t="s">
        <v>22</v>
      </c>
      <c r="C14" s="62"/>
      <c r="D14" s="62"/>
      <c r="E14" s="62"/>
      <c r="F14" s="62"/>
      <c r="G14" s="62"/>
      <c r="H14" s="62"/>
      <c r="I14" s="62"/>
    </row>
    <row r="15" spans="2:9" ht="15" customHeight="1">
      <c r="B15" s="70" t="s">
        <v>21</v>
      </c>
      <c r="C15" s="70"/>
      <c r="D15" s="70" t="s">
        <v>8</v>
      </c>
      <c r="E15" s="70" t="s">
        <v>13</v>
      </c>
      <c r="F15" s="70"/>
      <c r="G15" s="70"/>
      <c r="H15" s="70"/>
      <c r="I15" s="70" t="s">
        <v>16</v>
      </c>
    </row>
    <row r="16" spans="2:9" ht="49.5" customHeight="1">
      <c r="B16" s="70"/>
      <c r="C16" s="70"/>
      <c r="D16" s="70"/>
      <c r="E16" s="4" t="s">
        <v>9</v>
      </c>
      <c r="F16" s="4" t="s">
        <v>10</v>
      </c>
      <c r="G16" s="4" t="s">
        <v>11</v>
      </c>
      <c r="H16" s="4" t="s">
        <v>12</v>
      </c>
      <c r="I16" s="70"/>
    </row>
    <row r="17" spans="2:9" ht="15.75">
      <c r="B17" s="5" t="s">
        <v>19</v>
      </c>
      <c r="C17" s="5" t="s">
        <v>14</v>
      </c>
      <c r="D17" s="39">
        <v>758.88</v>
      </c>
      <c r="E17" s="4"/>
      <c r="F17" s="4"/>
      <c r="G17" s="4"/>
      <c r="H17" s="4"/>
      <c r="I17" s="4"/>
    </row>
    <row r="18" spans="2:9" ht="15.75">
      <c r="B18" s="6" t="s">
        <v>20</v>
      </c>
      <c r="C18" s="5" t="s">
        <v>14</v>
      </c>
      <c r="D18" s="39">
        <v>758.88</v>
      </c>
      <c r="E18" s="14"/>
      <c r="F18" s="14"/>
      <c r="G18" s="14"/>
      <c r="H18" s="14"/>
      <c r="I18" s="4"/>
    </row>
    <row r="19" spans="2:9" ht="31.5">
      <c r="B19" s="5" t="s">
        <v>73</v>
      </c>
      <c r="C19" s="5" t="s">
        <v>14</v>
      </c>
      <c r="D19" s="39">
        <f>758.88*1.18</f>
        <v>895.4784</v>
      </c>
      <c r="E19" s="14"/>
      <c r="F19" s="14"/>
      <c r="G19" s="14"/>
      <c r="H19" s="14"/>
      <c r="I19" s="4"/>
    </row>
    <row r="20" spans="2:9" ht="17.25" hidden="1" thickBot="1" thickTop="1">
      <c r="B20" s="69" t="s">
        <v>40</v>
      </c>
      <c r="C20" s="69"/>
      <c r="D20" s="69"/>
      <c r="E20" s="69"/>
      <c r="F20" s="69"/>
      <c r="G20" s="69"/>
      <c r="H20" s="69"/>
      <c r="I20" s="69"/>
    </row>
    <row r="21" spans="2:9" ht="17.25" hidden="1" thickBot="1" thickTop="1">
      <c r="B21" s="72" t="s">
        <v>19</v>
      </c>
      <c r="C21" s="3" t="s">
        <v>23</v>
      </c>
      <c r="D21" s="3"/>
      <c r="E21" s="35"/>
      <c r="F21" s="35"/>
      <c r="G21" s="35"/>
      <c r="H21" s="35"/>
      <c r="I21" s="35"/>
    </row>
    <row r="22" spans="2:9" ht="17.25" hidden="1" thickBot="1" thickTop="1">
      <c r="B22" s="72"/>
      <c r="C22" s="31" t="s">
        <v>24</v>
      </c>
      <c r="D22" s="35"/>
      <c r="E22" s="36"/>
      <c r="F22" s="36"/>
      <c r="G22" s="36"/>
      <c r="H22" s="36"/>
      <c r="I22" s="35"/>
    </row>
    <row r="23" spans="2:9" ht="17.25" hidden="1" thickBot="1" thickTop="1">
      <c r="B23" s="68" t="s">
        <v>20</v>
      </c>
      <c r="C23" s="3" t="s">
        <v>23</v>
      </c>
      <c r="D23" s="35"/>
      <c r="E23" s="36"/>
      <c r="F23" s="36"/>
      <c r="G23" s="36"/>
      <c r="H23" s="36"/>
      <c r="I23" s="35"/>
    </row>
    <row r="24" spans="2:9" ht="17.25" hidden="1" thickBot="1" thickTop="1">
      <c r="B24" s="68"/>
      <c r="C24" s="3" t="s">
        <v>24</v>
      </c>
      <c r="D24" s="36"/>
      <c r="E24" s="36"/>
      <c r="F24" s="36"/>
      <c r="G24" s="36"/>
      <c r="H24" s="36"/>
      <c r="I24" s="35"/>
    </row>
    <row r="25" spans="2:9" ht="17.25" hidden="1" thickBot="1" thickTop="1">
      <c r="B25" s="73" t="s">
        <v>41</v>
      </c>
      <c r="C25" s="73"/>
      <c r="D25" s="73"/>
      <c r="E25" s="73"/>
      <c r="F25" s="73"/>
      <c r="G25" s="73"/>
      <c r="H25" s="73"/>
      <c r="I25" s="73"/>
    </row>
    <row r="26" spans="2:9" ht="17.25" hidden="1" thickBot="1" thickTop="1">
      <c r="B26" s="68" t="s">
        <v>19</v>
      </c>
      <c r="C26" s="3" t="s">
        <v>23</v>
      </c>
      <c r="D26" s="3"/>
      <c r="E26" s="35"/>
      <c r="F26" s="35"/>
      <c r="G26" s="35"/>
      <c r="H26" s="35"/>
      <c r="I26" s="35"/>
    </row>
    <row r="27" spans="2:9" ht="17.25" hidden="1" thickBot="1" thickTop="1">
      <c r="B27" s="68"/>
      <c r="C27" s="31" t="s">
        <v>24</v>
      </c>
      <c r="D27" s="35"/>
      <c r="E27" s="36"/>
      <c r="F27" s="36"/>
      <c r="G27" s="36"/>
      <c r="H27" s="36"/>
      <c r="I27" s="35"/>
    </row>
    <row r="28" spans="2:9" ht="17.25" hidden="1" thickBot="1" thickTop="1">
      <c r="B28" s="68" t="s">
        <v>20</v>
      </c>
      <c r="C28" s="3" t="s">
        <v>23</v>
      </c>
      <c r="D28" s="35"/>
      <c r="E28" s="36"/>
      <c r="F28" s="36"/>
      <c r="G28" s="36"/>
      <c r="H28" s="36"/>
      <c r="I28" s="35"/>
    </row>
    <row r="29" spans="2:9" ht="17.25" hidden="1" thickBot="1" thickTop="1">
      <c r="B29" s="68"/>
      <c r="C29" s="3" t="s">
        <v>24</v>
      </c>
      <c r="D29" s="36"/>
      <c r="E29" s="36"/>
      <c r="F29" s="36"/>
      <c r="G29" s="36"/>
      <c r="H29" s="36"/>
      <c r="I29" s="35"/>
    </row>
    <row r="33" ht="15.75">
      <c r="B33" s="37" t="s">
        <v>203</v>
      </c>
    </row>
    <row r="34" spans="2:6" ht="15.75">
      <c r="B34" s="37" t="s">
        <v>204</v>
      </c>
      <c r="F34" s="37" t="s">
        <v>205</v>
      </c>
    </row>
  </sheetData>
  <sheetProtection/>
  <mergeCells count="30">
    <mergeCell ref="B9:C10"/>
    <mergeCell ref="D11:I11"/>
    <mergeCell ref="B21:B22"/>
    <mergeCell ref="B23:B24"/>
    <mergeCell ref="B25:I25"/>
    <mergeCell ref="B26:B27"/>
    <mergeCell ref="B14:I14"/>
    <mergeCell ref="B15:C16"/>
    <mergeCell ref="B12:C12"/>
    <mergeCell ref="D13:I13"/>
    <mergeCell ref="B28:B29"/>
    <mergeCell ref="B8:C8"/>
    <mergeCell ref="B20:I20"/>
    <mergeCell ref="D8:I8"/>
    <mergeCell ref="I15:I16"/>
    <mergeCell ref="B11:C11"/>
    <mergeCell ref="D15:D16"/>
    <mergeCell ref="E15:H15"/>
    <mergeCell ref="D12:I12"/>
    <mergeCell ref="B13:C13"/>
    <mergeCell ref="C1:H1"/>
    <mergeCell ref="A9:A10"/>
    <mergeCell ref="D9:I10"/>
    <mergeCell ref="B3:I3"/>
    <mergeCell ref="B6:C6"/>
    <mergeCell ref="B7:C7"/>
    <mergeCell ref="D6:I6"/>
    <mergeCell ref="D7:I7"/>
    <mergeCell ref="B5:C5"/>
    <mergeCell ref="D5:I5"/>
  </mergeCells>
  <printOptions horizontalCentered="1"/>
  <pageMargins left="0.7874015748031497" right="0.3937007874015748" top="0.7874015748031497" bottom="0.3937007874015748" header="0.31496062992125984" footer="0.31496062992125984"/>
  <pageSetup fitToHeight="1" fitToWidth="1" horizontalDpi="600" verticalDpi="600" orientation="portrait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81"/>
  <sheetViews>
    <sheetView zoomScale="90" zoomScaleNormal="90" zoomScalePageLayoutView="0" workbookViewId="0" topLeftCell="A1">
      <selection activeCell="A79" sqref="A79:IV81"/>
    </sheetView>
  </sheetViews>
  <sheetFormatPr defaultColWidth="9.140625" defaultRowHeight="15"/>
  <cols>
    <col min="1" max="1" width="6.7109375" style="15" customWidth="1"/>
    <col min="2" max="2" width="56.140625" style="12" customWidth="1"/>
    <col min="3" max="3" width="16.140625" style="9" customWidth="1"/>
    <col min="4" max="4" width="25.57421875" style="47" customWidth="1"/>
    <col min="5" max="5" width="11.8515625" style="34" bestFit="1" customWidth="1"/>
    <col min="6" max="6" width="9.8515625" style="34" bestFit="1" customWidth="1"/>
    <col min="7" max="16384" width="9.140625" style="34" customWidth="1"/>
  </cols>
  <sheetData>
    <row r="2" spans="2:4" ht="30" customHeight="1">
      <c r="B2" s="74" t="s">
        <v>181</v>
      </c>
      <c r="C2" s="75"/>
      <c r="D2" s="75"/>
    </row>
    <row r="3" ht="14.25" customHeight="1"/>
    <row r="4" spans="2:4" ht="33" customHeight="1">
      <c r="B4" s="13" t="s">
        <v>0</v>
      </c>
      <c r="C4" s="76" t="s">
        <v>195</v>
      </c>
      <c r="D4" s="67"/>
    </row>
    <row r="5" spans="2:4" ht="15.75">
      <c r="B5" s="13" t="s">
        <v>17</v>
      </c>
      <c r="C5" s="65">
        <v>7414000657</v>
      </c>
      <c r="D5" s="67"/>
    </row>
    <row r="6" spans="2:4" ht="15.75">
      <c r="B6" s="13" t="s">
        <v>18</v>
      </c>
      <c r="C6" s="65">
        <v>744501001</v>
      </c>
      <c r="D6" s="67"/>
    </row>
    <row r="7" spans="2:4" ht="15.75">
      <c r="B7" s="13" t="s">
        <v>38</v>
      </c>
      <c r="C7" s="65" t="s">
        <v>190</v>
      </c>
      <c r="D7" s="67"/>
    </row>
    <row r="8" spans="2:4" ht="15.75">
      <c r="B8" s="13" t="s">
        <v>149</v>
      </c>
      <c r="C8" s="76" t="s">
        <v>193</v>
      </c>
      <c r="D8" s="77"/>
    </row>
    <row r="9" spans="2:4" ht="34.5" customHeight="1">
      <c r="B9" s="14" t="s">
        <v>75</v>
      </c>
      <c r="C9" s="76" t="s">
        <v>197</v>
      </c>
      <c r="D9" s="77"/>
    </row>
    <row r="11" ht="14.25" customHeight="1"/>
    <row r="12" spans="1:4" s="8" customFormat="1" ht="34.5" customHeight="1">
      <c r="A12" s="16" t="s">
        <v>74</v>
      </c>
      <c r="B12" s="10" t="s">
        <v>2</v>
      </c>
      <c r="C12" s="11" t="s">
        <v>76</v>
      </c>
      <c r="D12" s="48" t="s">
        <v>3</v>
      </c>
    </row>
    <row r="13" spans="1:4" ht="20.25" customHeight="1">
      <c r="A13" s="16" t="s">
        <v>150</v>
      </c>
      <c r="B13" s="5" t="s">
        <v>152</v>
      </c>
      <c r="C13" s="4" t="s">
        <v>77</v>
      </c>
      <c r="D13" s="51">
        <v>1125073.1</v>
      </c>
    </row>
    <row r="14" spans="1:4" ht="18.75" customHeight="1">
      <c r="A14" s="41" t="s">
        <v>151</v>
      </c>
      <c r="B14" s="19" t="s">
        <v>157</v>
      </c>
      <c r="C14" s="22" t="s">
        <v>129</v>
      </c>
      <c r="D14" s="55">
        <f>D19</f>
        <v>558669.2</v>
      </c>
    </row>
    <row r="15" spans="1:4" ht="18.75" customHeight="1">
      <c r="A15" s="41" t="s">
        <v>82</v>
      </c>
      <c r="B15" s="19" t="s">
        <v>43</v>
      </c>
      <c r="C15" s="22" t="s">
        <v>129</v>
      </c>
      <c r="D15" s="50" t="s">
        <v>202</v>
      </c>
    </row>
    <row r="16" spans="1:4" ht="18.75" customHeight="1">
      <c r="A16" s="41"/>
      <c r="B16" s="33" t="s">
        <v>142</v>
      </c>
      <c r="C16" s="23" t="s">
        <v>130</v>
      </c>
      <c r="D16" s="50" t="s">
        <v>202</v>
      </c>
    </row>
    <row r="17" spans="1:4" ht="18.75" customHeight="1">
      <c r="A17" s="41"/>
      <c r="B17" s="33" t="s">
        <v>141</v>
      </c>
      <c r="C17" s="23" t="s">
        <v>131</v>
      </c>
      <c r="D17" s="50" t="s">
        <v>202</v>
      </c>
    </row>
    <row r="18" spans="1:4" ht="18.75" customHeight="1" hidden="1">
      <c r="A18" s="41"/>
      <c r="B18" s="33" t="s">
        <v>25</v>
      </c>
      <c r="C18" s="78"/>
      <c r="D18" s="79"/>
    </row>
    <row r="19" spans="1:4" ht="18.75" customHeight="1">
      <c r="A19" s="41" t="s">
        <v>83</v>
      </c>
      <c r="B19" s="19" t="s">
        <v>132</v>
      </c>
      <c r="C19" s="22" t="s">
        <v>129</v>
      </c>
      <c r="D19" s="55">
        <f>D23</f>
        <v>558669.2</v>
      </c>
    </row>
    <row r="20" spans="1:4" ht="18.75" customHeight="1">
      <c r="A20" s="41"/>
      <c r="B20" s="33" t="s">
        <v>140</v>
      </c>
      <c r="C20" s="23" t="s">
        <v>137</v>
      </c>
      <c r="D20" s="50">
        <f>D19*1000/D21</f>
        <v>2934.393491978952</v>
      </c>
    </row>
    <row r="21" spans="1:4" ht="18.75" customHeight="1">
      <c r="A21" s="41"/>
      <c r="B21" s="33" t="s">
        <v>141</v>
      </c>
      <c r="C21" s="23" t="s">
        <v>138</v>
      </c>
      <c r="D21" s="50">
        <f>D25</f>
        <v>190386.6</v>
      </c>
    </row>
    <row r="22" spans="1:4" ht="18.75" customHeight="1" hidden="1">
      <c r="A22" s="41"/>
      <c r="B22" s="33" t="s">
        <v>25</v>
      </c>
      <c r="C22" s="78"/>
      <c r="D22" s="79"/>
    </row>
    <row r="23" spans="1:4" ht="18.75" customHeight="1">
      <c r="A23" s="41" t="s">
        <v>153</v>
      </c>
      <c r="B23" s="44" t="s">
        <v>45</v>
      </c>
      <c r="C23" s="22" t="s">
        <v>129</v>
      </c>
      <c r="D23" s="55">
        <v>558669.2</v>
      </c>
    </row>
    <row r="24" spans="1:4" ht="18.75" customHeight="1">
      <c r="A24" s="41"/>
      <c r="B24" s="33" t="s">
        <v>145</v>
      </c>
      <c r="C24" s="23" t="s">
        <v>137</v>
      </c>
      <c r="D24" s="50">
        <f>D23*1000/D25</f>
        <v>2934.393491978952</v>
      </c>
    </row>
    <row r="25" spans="1:4" ht="18.75" customHeight="1">
      <c r="A25" s="41"/>
      <c r="B25" s="33" t="s">
        <v>139</v>
      </c>
      <c r="C25" s="23" t="s">
        <v>138</v>
      </c>
      <c r="D25" s="50">
        <v>190386.6</v>
      </c>
    </row>
    <row r="26" spans="1:4" ht="18.75" customHeight="1">
      <c r="A26" s="41" t="s">
        <v>154</v>
      </c>
      <c r="B26" s="44" t="s">
        <v>46</v>
      </c>
      <c r="C26" s="22" t="s">
        <v>129</v>
      </c>
      <c r="D26" s="50" t="s">
        <v>202</v>
      </c>
    </row>
    <row r="27" spans="1:4" ht="18.75" customHeight="1">
      <c r="A27" s="41"/>
      <c r="B27" s="33" t="s">
        <v>145</v>
      </c>
      <c r="C27" s="23" t="s">
        <v>137</v>
      </c>
      <c r="D27" s="50" t="s">
        <v>202</v>
      </c>
    </row>
    <row r="28" spans="1:4" ht="18.75" customHeight="1">
      <c r="A28" s="41"/>
      <c r="B28" s="33" t="s">
        <v>139</v>
      </c>
      <c r="C28" s="23" t="s">
        <v>138</v>
      </c>
      <c r="D28" s="50" t="s">
        <v>202</v>
      </c>
    </row>
    <row r="29" spans="1:4" ht="18.75" customHeight="1">
      <c r="A29" s="41" t="s">
        <v>84</v>
      </c>
      <c r="B29" s="19" t="s">
        <v>47</v>
      </c>
      <c r="C29" s="22" t="s">
        <v>129</v>
      </c>
      <c r="D29" s="50" t="s">
        <v>202</v>
      </c>
    </row>
    <row r="30" spans="1:4" ht="18.75" customHeight="1">
      <c r="A30" s="41"/>
      <c r="B30" s="33" t="s">
        <v>142</v>
      </c>
      <c r="C30" s="23" t="s">
        <v>130</v>
      </c>
      <c r="D30" s="50" t="s">
        <v>202</v>
      </c>
    </row>
    <row r="31" spans="1:4" ht="18.75" customHeight="1">
      <c r="A31" s="41"/>
      <c r="B31" s="33" t="s">
        <v>141</v>
      </c>
      <c r="C31" s="23" t="s">
        <v>131</v>
      </c>
      <c r="D31" s="50" t="s">
        <v>202</v>
      </c>
    </row>
    <row r="32" spans="1:4" ht="18.75" customHeight="1">
      <c r="A32" s="41" t="s">
        <v>85</v>
      </c>
      <c r="B32" s="19" t="s">
        <v>48</v>
      </c>
      <c r="C32" s="22" t="s">
        <v>129</v>
      </c>
      <c r="D32" s="50" t="s">
        <v>202</v>
      </c>
    </row>
    <row r="33" spans="1:4" ht="18.75" customHeight="1">
      <c r="A33" s="41"/>
      <c r="B33" s="33" t="s">
        <v>142</v>
      </c>
      <c r="C33" s="23" t="s">
        <v>130</v>
      </c>
      <c r="D33" s="50" t="s">
        <v>202</v>
      </c>
    </row>
    <row r="34" spans="1:4" ht="18.75" customHeight="1">
      <c r="A34" s="41"/>
      <c r="B34" s="33" t="s">
        <v>141</v>
      </c>
      <c r="C34" s="23" t="s">
        <v>131</v>
      </c>
      <c r="D34" s="50" t="s">
        <v>202</v>
      </c>
    </row>
    <row r="35" spans="1:4" ht="18.75" customHeight="1">
      <c r="A35" s="16" t="s">
        <v>86</v>
      </c>
      <c r="B35" s="19" t="s">
        <v>148</v>
      </c>
      <c r="C35" s="22" t="s">
        <v>129</v>
      </c>
      <c r="D35" s="50" t="s">
        <v>202</v>
      </c>
    </row>
    <row r="36" spans="1:4" ht="18.75" customHeight="1">
      <c r="A36" s="41"/>
      <c r="B36" s="33" t="s">
        <v>142</v>
      </c>
      <c r="C36" s="23" t="s">
        <v>130</v>
      </c>
      <c r="D36" s="50" t="s">
        <v>202</v>
      </c>
    </row>
    <row r="37" spans="1:4" ht="18.75" customHeight="1">
      <c r="A37" s="41"/>
      <c r="B37" s="33" t="s">
        <v>141</v>
      </c>
      <c r="C37" s="23" t="s">
        <v>131</v>
      </c>
      <c r="D37" s="50" t="s">
        <v>202</v>
      </c>
    </row>
    <row r="38" spans="1:4" ht="47.25">
      <c r="A38" s="16" t="s">
        <v>87</v>
      </c>
      <c r="B38" s="5" t="s">
        <v>155</v>
      </c>
      <c r="C38" s="4" t="s">
        <v>77</v>
      </c>
      <c r="D38" s="51">
        <v>158163</v>
      </c>
    </row>
    <row r="39" spans="1:4" ht="19.5" customHeight="1">
      <c r="A39" s="16"/>
      <c r="B39" s="5" t="s">
        <v>80</v>
      </c>
      <c r="C39" s="4" t="s">
        <v>79</v>
      </c>
      <c r="D39" s="54">
        <f>D38/D40</f>
        <v>3.331830639368194</v>
      </c>
    </row>
    <row r="40" spans="1:4" ht="18" customHeight="1">
      <c r="A40" s="16"/>
      <c r="B40" s="5" t="s">
        <v>26</v>
      </c>
      <c r="C40" s="4" t="s">
        <v>81</v>
      </c>
      <c r="D40" s="49">
        <v>47470.3</v>
      </c>
    </row>
    <row r="41" spans="1:4" ht="35.25" customHeight="1">
      <c r="A41" s="16" t="s">
        <v>88</v>
      </c>
      <c r="B41" s="5" t="s">
        <v>156</v>
      </c>
      <c r="C41" s="4" t="s">
        <v>77</v>
      </c>
      <c r="D41" s="51">
        <v>1913.4</v>
      </c>
    </row>
    <row r="42" spans="1:4" ht="31.5">
      <c r="A42" s="16" t="s">
        <v>89</v>
      </c>
      <c r="B42" s="5" t="s">
        <v>158</v>
      </c>
      <c r="C42" s="4" t="s">
        <v>77</v>
      </c>
      <c r="D42" s="51">
        <v>245.6</v>
      </c>
    </row>
    <row r="43" spans="1:4" ht="33" customHeight="1">
      <c r="A43" s="16" t="s">
        <v>90</v>
      </c>
      <c r="B43" s="5" t="s">
        <v>159</v>
      </c>
      <c r="C43" s="4" t="s">
        <v>77</v>
      </c>
      <c r="D43" s="51">
        <f>116031+39682.6</f>
        <v>155713.6</v>
      </c>
    </row>
    <row r="44" spans="1:4" ht="47.25">
      <c r="A44" s="16" t="s">
        <v>91</v>
      </c>
      <c r="B44" s="5" t="s">
        <v>160</v>
      </c>
      <c r="C44" s="4" t="s">
        <v>77</v>
      </c>
      <c r="D44" s="51">
        <v>24801.86</v>
      </c>
    </row>
    <row r="45" spans="1:4" ht="15.75">
      <c r="A45" s="16" t="s">
        <v>92</v>
      </c>
      <c r="B45" s="5" t="s">
        <v>161</v>
      </c>
      <c r="C45" s="4" t="s">
        <v>77</v>
      </c>
      <c r="D45" s="51">
        <v>117221.8</v>
      </c>
    </row>
    <row r="46" spans="1:4" ht="15.75">
      <c r="A46" s="16"/>
      <c r="B46" s="5" t="s">
        <v>78</v>
      </c>
      <c r="C46" s="4"/>
      <c r="D46" s="51"/>
    </row>
    <row r="47" spans="1:4" ht="31.5">
      <c r="A47" s="16"/>
      <c r="B47" s="5" t="s">
        <v>27</v>
      </c>
      <c r="C47" s="4" t="s">
        <v>77</v>
      </c>
      <c r="D47" s="51">
        <f>43372.6+14833.4</f>
        <v>58206</v>
      </c>
    </row>
    <row r="48" spans="1:4" ht="15.75">
      <c r="A48" s="16" t="s">
        <v>93</v>
      </c>
      <c r="B48" s="5" t="s">
        <v>162</v>
      </c>
      <c r="C48" s="4" t="s">
        <v>77</v>
      </c>
      <c r="D48" s="51">
        <v>51094.5</v>
      </c>
    </row>
    <row r="49" spans="1:4" ht="15.75">
      <c r="A49" s="16"/>
      <c r="B49" s="5" t="s">
        <v>78</v>
      </c>
      <c r="C49" s="4"/>
      <c r="D49" s="51"/>
    </row>
    <row r="50" spans="1:4" ht="31.5">
      <c r="A50" s="16"/>
      <c r="B50" s="5" t="s">
        <v>27</v>
      </c>
      <c r="C50" s="4" t="s">
        <v>77</v>
      </c>
      <c r="D50" s="51">
        <f>28863+9871.2</f>
        <v>38734.2</v>
      </c>
    </row>
    <row r="51" spans="1:4" ht="31.5">
      <c r="A51" s="16" t="s">
        <v>94</v>
      </c>
      <c r="B51" s="5" t="s">
        <v>163</v>
      </c>
      <c r="C51" s="4" t="s">
        <v>77</v>
      </c>
      <c r="D51" s="51">
        <v>209027.3</v>
      </c>
    </row>
    <row r="52" spans="1:4" ht="66" customHeight="1">
      <c r="A52" s="16" t="s">
        <v>95</v>
      </c>
      <c r="B52" s="5" t="s">
        <v>188</v>
      </c>
      <c r="C52" s="4" t="s">
        <v>77</v>
      </c>
      <c r="D52" s="51">
        <v>1275</v>
      </c>
    </row>
    <row r="53" spans="1:4" ht="33.75" customHeight="1">
      <c r="A53" s="16" t="s">
        <v>105</v>
      </c>
      <c r="B53" s="5" t="s">
        <v>164</v>
      </c>
      <c r="C53" s="4" t="s">
        <v>77</v>
      </c>
      <c r="D53" s="51" t="s">
        <v>199</v>
      </c>
    </row>
    <row r="54" spans="1:6" ht="23.25" customHeight="1">
      <c r="A54" s="16" t="s">
        <v>106</v>
      </c>
      <c r="B54" s="5" t="s">
        <v>165</v>
      </c>
      <c r="C54" s="4" t="s">
        <v>77</v>
      </c>
      <c r="D54" s="51">
        <v>2454456.6</v>
      </c>
      <c r="E54" s="51">
        <f>D13+D14+D38+D41+D42+D43+D44+D45+D48+D51+D52</f>
        <v>2403198.36</v>
      </c>
      <c r="F54" s="51">
        <f>E54-D54</f>
        <v>-51258.24000000022</v>
      </c>
    </row>
    <row r="55" spans="1:4" ht="21" customHeight="1">
      <c r="A55" s="16" t="s">
        <v>107</v>
      </c>
      <c r="B55" s="14" t="s">
        <v>166</v>
      </c>
      <c r="C55" s="4" t="s">
        <v>77</v>
      </c>
      <c r="D55" s="51">
        <v>52483.4</v>
      </c>
    </row>
    <row r="56" spans="1:4" ht="21" customHeight="1">
      <c r="A56" s="16" t="s">
        <v>108</v>
      </c>
      <c r="B56" s="14" t="s">
        <v>167</v>
      </c>
      <c r="C56" s="4" t="s">
        <v>77</v>
      </c>
      <c r="D56" s="51">
        <f>D54+D55</f>
        <v>2506940</v>
      </c>
    </row>
    <row r="57" spans="1:4" ht="21" customHeight="1">
      <c r="A57" s="16"/>
      <c r="B57" s="14"/>
      <c r="C57" s="4"/>
      <c r="D57" s="51"/>
    </row>
    <row r="58" spans="1:4" ht="15.75">
      <c r="A58" s="16" t="s">
        <v>109</v>
      </c>
      <c r="B58" s="14" t="s">
        <v>97</v>
      </c>
      <c r="C58" s="4" t="s">
        <v>96</v>
      </c>
      <c r="D58" s="49">
        <v>601.99</v>
      </c>
    </row>
    <row r="59" spans="1:4" ht="15.75">
      <c r="A59" s="16" t="s">
        <v>110</v>
      </c>
      <c r="B59" s="14" t="s">
        <v>98</v>
      </c>
      <c r="C59" s="4" t="s">
        <v>96</v>
      </c>
      <c r="D59" s="51">
        <v>1128.8</v>
      </c>
    </row>
    <row r="60" spans="1:4" ht="15.75">
      <c r="A60" s="16" t="s">
        <v>111</v>
      </c>
      <c r="B60" s="14" t="s">
        <v>100</v>
      </c>
      <c r="C60" s="4" t="s">
        <v>99</v>
      </c>
      <c r="D60" s="49">
        <v>1423.7247</v>
      </c>
    </row>
    <row r="61" spans="1:4" ht="15.75">
      <c r="A61" s="16" t="s">
        <v>112</v>
      </c>
      <c r="B61" s="14" t="s">
        <v>101</v>
      </c>
      <c r="C61" s="4" t="s">
        <v>99</v>
      </c>
      <c r="D61" s="49">
        <v>2373.6504</v>
      </c>
    </row>
    <row r="62" spans="1:4" ht="15.75">
      <c r="A62" s="16" t="s">
        <v>113</v>
      </c>
      <c r="B62" s="14" t="s">
        <v>102</v>
      </c>
      <c r="C62" s="4" t="s">
        <v>99</v>
      </c>
      <c r="D62" s="49">
        <v>3307.3087</v>
      </c>
    </row>
    <row r="63" spans="1:4" ht="15.75">
      <c r="A63" s="16"/>
      <c r="B63" s="5" t="s">
        <v>78</v>
      </c>
      <c r="C63" s="4"/>
      <c r="D63" s="49"/>
    </row>
    <row r="64" spans="1:4" ht="15.75">
      <c r="A64" s="16" t="s">
        <v>114</v>
      </c>
      <c r="B64" s="5" t="s">
        <v>103</v>
      </c>
      <c r="C64" s="4" t="s">
        <v>99</v>
      </c>
      <c r="D64" s="49"/>
    </row>
    <row r="65" spans="1:4" ht="15.75">
      <c r="A65" s="16" t="s">
        <v>168</v>
      </c>
      <c r="B65" s="5" t="s">
        <v>104</v>
      </c>
      <c r="C65" s="4" t="s">
        <v>99</v>
      </c>
      <c r="D65" s="49"/>
    </row>
    <row r="66" spans="1:4" ht="32.25" customHeight="1">
      <c r="A66" s="16" t="s">
        <v>169</v>
      </c>
      <c r="B66" s="14" t="s">
        <v>115</v>
      </c>
      <c r="C66" s="4" t="s">
        <v>116</v>
      </c>
      <c r="D66" s="51">
        <v>12.2</v>
      </c>
    </row>
    <row r="67" spans="1:4" ht="31.5">
      <c r="A67" s="16" t="s">
        <v>170</v>
      </c>
      <c r="B67" s="14" t="s">
        <v>200</v>
      </c>
      <c r="C67" s="4" t="s">
        <v>117</v>
      </c>
      <c r="D67" s="51">
        <v>586</v>
      </c>
    </row>
    <row r="68" spans="1:4" ht="31.5">
      <c r="A68" s="16" t="s">
        <v>171</v>
      </c>
      <c r="B68" s="14" t="s">
        <v>201</v>
      </c>
      <c r="C68" s="4" t="s">
        <v>117</v>
      </c>
      <c r="D68" s="51">
        <v>1175.1</v>
      </c>
    </row>
    <row r="69" spans="1:4" ht="15.75">
      <c r="A69" s="16" t="s">
        <v>172</v>
      </c>
      <c r="B69" s="14" t="s">
        <v>119</v>
      </c>
      <c r="C69" s="4" t="s">
        <v>118</v>
      </c>
      <c r="D69" s="49" t="s">
        <v>199</v>
      </c>
    </row>
    <row r="70" spans="1:4" ht="15.75">
      <c r="A70" s="16" t="s">
        <v>173</v>
      </c>
      <c r="B70" s="14" t="s">
        <v>120</v>
      </c>
      <c r="C70" s="4" t="s">
        <v>118</v>
      </c>
      <c r="D70" s="52">
        <v>9</v>
      </c>
    </row>
    <row r="71" spans="1:4" ht="15.75">
      <c r="A71" s="16" t="s">
        <v>174</v>
      </c>
      <c r="B71" s="14" t="s">
        <v>121</v>
      </c>
      <c r="C71" s="4" t="s">
        <v>118</v>
      </c>
      <c r="D71" s="52">
        <v>291</v>
      </c>
    </row>
    <row r="72" spans="1:4" ht="31.5">
      <c r="A72" s="16" t="s">
        <v>175</v>
      </c>
      <c r="B72" s="14" t="s">
        <v>123</v>
      </c>
      <c r="C72" s="4" t="s">
        <v>122</v>
      </c>
      <c r="D72" s="52">
        <v>1656</v>
      </c>
    </row>
    <row r="73" spans="1:4" ht="31.5">
      <c r="A73" s="16" t="s">
        <v>176</v>
      </c>
      <c r="B73" s="14" t="s">
        <v>125</v>
      </c>
      <c r="C73" s="4" t="s">
        <v>124</v>
      </c>
      <c r="D73" s="49">
        <v>150.9</v>
      </c>
    </row>
    <row r="74" spans="1:4" ht="31.5">
      <c r="A74" s="16" t="s">
        <v>177</v>
      </c>
      <c r="B74" s="14" t="s">
        <v>127</v>
      </c>
      <c r="C74" s="4" t="s">
        <v>126</v>
      </c>
      <c r="D74" s="49">
        <f>D40/D62</f>
        <v>14.353150644812805</v>
      </c>
    </row>
    <row r="75" spans="1:4" ht="31.5">
      <c r="A75" s="16" t="s">
        <v>178</v>
      </c>
      <c r="B75" s="14" t="s">
        <v>147</v>
      </c>
      <c r="C75" s="4" t="s">
        <v>128</v>
      </c>
      <c r="D75" s="53">
        <v>0.048</v>
      </c>
    </row>
    <row r="78" spans="1:9" ht="15.75">
      <c r="A78" s="34"/>
      <c r="B78" s="37"/>
      <c r="C78" s="37"/>
      <c r="D78" s="37"/>
      <c r="E78" s="37"/>
      <c r="F78" s="37"/>
      <c r="G78" s="37"/>
      <c r="H78" s="37"/>
      <c r="I78" s="37"/>
    </row>
    <row r="79" spans="1:9" ht="15.75">
      <c r="A79" s="34"/>
      <c r="B79" s="37"/>
      <c r="C79" s="37"/>
      <c r="D79" s="37"/>
      <c r="E79" s="37"/>
      <c r="F79" s="37"/>
      <c r="G79" s="37"/>
      <c r="H79" s="37"/>
      <c r="I79" s="37"/>
    </row>
    <row r="80" spans="1:9" ht="15.75">
      <c r="A80" s="34"/>
      <c r="B80" s="37" t="s">
        <v>203</v>
      </c>
      <c r="C80" s="37"/>
      <c r="D80" s="37"/>
      <c r="E80" s="37"/>
      <c r="F80" s="37"/>
      <c r="G80" s="37"/>
      <c r="H80" s="37"/>
      <c r="I80" s="37"/>
    </row>
    <row r="81" spans="1:9" ht="15.75">
      <c r="A81" s="34"/>
      <c r="B81" s="37" t="s">
        <v>204</v>
      </c>
      <c r="C81" s="37"/>
      <c r="D81" s="37" t="s">
        <v>205</v>
      </c>
      <c r="E81" s="37"/>
      <c r="G81" s="37"/>
      <c r="H81" s="37"/>
      <c r="I81" s="37"/>
    </row>
  </sheetData>
  <sheetProtection/>
  <mergeCells count="9">
    <mergeCell ref="C18:D18"/>
    <mergeCell ref="C22:D22"/>
    <mergeCell ref="B2:D2"/>
    <mergeCell ref="C8:D8"/>
    <mergeCell ref="C9:D9"/>
    <mergeCell ref="C4:D4"/>
    <mergeCell ref="C5:D5"/>
    <mergeCell ref="C6:D6"/>
    <mergeCell ref="C7:D7"/>
  </mergeCells>
  <printOptions horizontalCentered="1"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8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7"/>
  <sheetViews>
    <sheetView zoomScale="90" zoomScaleNormal="90" zoomScalePageLayoutView="0" workbookViewId="0" topLeftCell="A1">
      <selection activeCell="C3" sqref="C3:D6"/>
    </sheetView>
  </sheetViews>
  <sheetFormatPr defaultColWidth="9.140625" defaultRowHeight="15"/>
  <cols>
    <col min="1" max="1" width="8.57421875" style="15" customWidth="1"/>
    <col min="2" max="2" width="37.140625" style="37" customWidth="1"/>
    <col min="3" max="3" width="19.00390625" style="21" customWidth="1"/>
    <col min="4" max="4" width="23.421875" style="37" customWidth="1"/>
    <col min="5" max="5" width="25.8515625" style="12" customWidth="1"/>
    <col min="6" max="7" width="9.140625" style="12" customWidth="1"/>
    <col min="8" max="16384" width="9.140625" style="40" customWidth="1"/>
  </cols>
  <sheetData>
    <row r="1" spans="2:4" ht="15.75">
      <c r="B1" s="80" t="s">
        <v>69</v>
      </c>
      <c r="C1" s="80"/>
      <c r="D1" s="80"/>
    </row>
    <row r="2" spans="2:4" ht="15.75">
      <c r="B2" s="1"/>
      <c r="C2" s="1"/>
      <c r="D2" s="1"/>
    </row>
    <row r="3" spans="2:4" ht="33.75" customHeight="1">
      <c r="B3" s="13" t="s">
        <v>0</v>
      </c>
      <c r="C3" s="76" t="s">
        <v>195</v>
      </c>
      <c r="D3" s="67"/>
    </row>
    <row r="4" spans="2:4" ht="15.75">
      <c r="B4" s="13" t="s">
        <v>17</v>
      </c>
      <c r="C4" s="65">
        <v>7414000657</v>
      </c>
      <c r="D4" s="67"/>
    </row>
    <row r="5" spans="2:4" ht="15.75">
      <c r="B5" s="13" t="s">
        <v>18</v>
      </c>
      <c r="C5" s="65">
        <v>744501001</v>
      </c>
      <c r="D5" s="67"/>
    </row>
    <row r="6" spans="2:4" ht="15.75">
      <c r="B6" s="13" t="s">
        <v>38</v>
      </c>
      <c r="C6" s="65" t="s">
        <v>190</v>
      </c>
      <c r="D6" s="67"/>
    </row>
    <row r="7" spans="2:4" ht="15.75">
      <c r="B7" s="13" t="s">
        <v>39</v>
      </c>
      <c r="C7" s="76" t="s">
        <v>193</v>
      </c>
      <c r="D7" s="77"/>
    </row>
    <row r="9" spans="1:7" s="20" customFormat="1" ht="31.5">
      <c r="A9" s="16" t="s">
        <v>74</v>
      </c>
      <c r="B9" s="7" t="s">
        <v>2</v>
      </c>
      <c r="C9" s="11" t="s">
        <v>76</v>
      </c>
      <c r="D9" s="7" t="s">
        <v>3</v>
      </c>
      <c r="E9" s="9"/>
      <c r="F9" s="9"/>
      <c r="G9" s="9"/>
    </row>
    <row r="10" spans="1:7" s="38" customFormat="1" ht="31.5">
      <c r="A10" s="41">
        <v>1</v>
      </c>
      <c r="B10" s="19" t="s">
        <v>70</v>
      </c>
      <c r="C10" s="22" t="s">
        <v>129</v>
      </c>
      <c r="D10" s="55">
        <v>558669.2</v>
      </c>
      <c r="E10" s="43"/>
      <c r="F10" s="43"/>
      <c r="G10" s="43"/>
    </row>
    <row r="11" spans="1:7" s="38" customFormat="1" ht="15.75">
      <c r="A11" s="41" t="s">
        <v>133</v>
      </c>
      <c r="B11" s="19" t="s">
        <v>43</v>
      </c>
      <c r="C11" s="22" t="s">
        <v>129</v>
      </c>
      <c r="D11" s="46" t="s">
        <v>199</v>
      </c>
      <c r="E11" s="43"/>
      <c r="F11" s="43"/>
      <c r="G11" s="43"/>
    </row>
    <row r="12" spans="1:7" s="38" customFormat="1" ht="15.75">
      <c r="A12" s="41"/>
      <c r="B12" s="33" t="s">
        <v>142</v>
      </c>
      <c r="C12" s="23" t="s">
        <v>130</v>
      </c>
      <c r="D12" s="46" t="s">
        <v>199</v>
      </c>
      <c r="E12" s="43"/>
      <c r="F12" s="43"/>
      <c r="G12" s="43"/>
    </row>
    <row r="13" spans="1:7" s="38" customFormat="1" ht="15.75">
      <c r="A13" s="41"/>
      <c r="B13" s="33" t="s">
        <v>141</v>
      </c>
      <c r="C13" s="23" t="s">
        <v>131</v>
      </c>
      <c r="D13" s="46" t="s">
        <v>199</v>
      </c>
      <c r="E13" s="43"/>
      <c r="F13" s="43"/>
      <c r="G13" s="43"/>
    </row>
    <row r="14" spans="1:7" s="38" customFormat="1" ht="15.75">
      <c r="A14" s="41"/>
      <c r="B14" s="33" t="s">
        <v>25</v>
      </c>
      <c r="C14" s="78"/>
      <c r="D14" s="79"/>
      <c r="E14" s="43"/>
      <c r="F14" s="43"/>
      <c r="G14" s="43"/>
    </row>
    <row r="15" spans="1:7" s="38" customFormat="1" ht="15.75">
      <c r="A15" s="41" t="s">
        <v>136</v>
      </c>
      <c r="B15" s="19" t="s">
        <v>132</v>
      </c>
      <c r="C15" s="22" t="s">
        <v>129</v>
      </c>
      <c r="D15" s="55">
        <v>558669.2</v>
      </c>
      <c r="E15" s="43"/>
      <c r="F15" s="43"/>
      <c r="G15" s="43"/>
    </row>
    <row r="16" spans="1:7" s="38" customFormat="1" ht="31.5">
      <c r="A16" s="41"/>
      <c r="B16" s="33" t="s">
        <v>140</v>
      </c>
      <c r="C16" s="23" t="s">
        <v>137</v>
      </c>
      <c r="D16" s="50">
        <f>D15*1000/D17</f>
        <v>2934.393491978952</v>
      </c>
      <c r="E16" s="43"/>
      <c r="F16" s="43"/>
      <c r="G16" s="43"/>
    </row>
    <row r="17" spans="1:7" s="38" customFormat="1" ht="15.75">
      <c r="A17" s="41"/>
      <c r="B17" s="33" t="s">
        <v>141</v>
      </c>
      <c r="C17" s="23" t="s">
        <v>138</v>
      </c>
      <c r="D17" s="50">
        <v>190386.6</v>
      </c>
      <c r="E17" s="43"/>
      <c r="F17" s="43"/>
      <c r="G17" s="43"/>
    </row>
    <row r="18" spans="1:7" s="38" customFormat="1" ht="15.75">
      <c r="A18" s="41"/>
      <c r="B18" s="33" t="s">
        <v>25</v>
      </c>
      <c r="C18" s="78"/>
      <c r="D18" s="79"/>
      <c r="E18" s="43"/>
      <c r="F18" s="43"/>
      <c r="G18" s="43"/>
    </row>
    <row r="19" spans="1:7" s="38" customFormat="1" ht="15.75">
      <c r="A19" s="41" t="s">
        <v>134</v>
      </c>
      <c r="B19" s="44" t="s">
        <v>45</v>
      </c>
      <c r="C19" s="22" t="s">
        <v>129</v>
      </c>
      <c r="D19" s="55">
        <v>558669.2</v>
      </c>
      <c r="E19" s="43"/>
      <c r="F19" s="43"/>
      <c r="G19" s="43"/>
    </row>
    <row r="20" spans="1:7" s="38" customFormat="1" ht="15.75">
      <c r="A20" s="41"/>
      <c r="B20" s="33" t="s">
        <v>145</v>
      </c>
      <c r="C20" s="23" t="s">
        <v>137</v>
      </c>
      <c r="D20" s="50">
        <f>D19*1000/D21</f>
        <v>2934.393491978952</v>
      </c>
      <c r="E20" s="43"/>
      <c r="F20" s="43"/>
      <c r="G20" s="43"/>
    </row>
    <row r="21" spans="1:7" s="38" customFormat="1" ht="15.75">
      <c r="A21" s="41"/>
      <c r="B21" s="33" t="s">
        <v>139</v>
      </c>
      <c r="C21" s="23" t="s">
        <v>138</v>
      </c>
      <c r="D21" s="50">
        <v>190386.6</v>
      </c>
      <c r="E21" s="43"/>
      <c r="F21" s="43"/>
      <c r="G21" s="43"/>
    </row>
    <row r="22" spans="1:7" s="38" customFormat="1" ht="15.75">
      <c r="A22" s="41"/>
      <c r="B22" s="33" t="s">
        <v>25</v>
      </c>
      <c r="C22" s="78"/>
      <c r="D22" s="79"/>
      <c r="E22" s="43"/>
      <c r="F22" s="43"/>
      <c r="G22" s="43"/>
    </row>
    <row r="23" spans="1:7" s="38" customFormat="1" ht="15.75">
      <c r="A23" s="41" t="s">
        <v>135</v>
      </c>
      <c r="B23" s="44" t="s">
        <v>46</v>
      </c>
      <c r="C23" s="22" t="s">
        <v>129</v>
      </c>
      <c r="D23" s="46" t="s">
        <v>199</v>
      </c>
      <c r="E23" s="43"/>
      <c r="F23" s="43"/>
      <c r="G23" s="43"/>
    </row>
    <row r="24" spans="1:7" s="38" customFormat="1" ht="15.75">
      <c r="A24" s="41"/>
      <c r="B24" s="33" t="s">
        <v>145</v>
      </c>
      <c r="C24" s="23" t="s">
        <v>137</v>
      </c>
      <c r="D24" s="46" t="s">
        <v>199</v>
      </c>
      <c r="E24" s="43"/>
      <c r="F24" s="43"/>
      <c r="G24" s="43"/>
    </row>
    <row r="25" spans="1:7" s="38" customFormat="1" ht="15.75">
      <c r="A25" s="41"/>
      <c r="B25" s="33" t="s">
        <v>139</v>
      </c>
      <c r="C25" s="23" t="s">
        <v>138</v>
      </c>
      <c r="D25" s="46" t="s">
        <v>199</v>
      </c>
      <c r="E25" s="43"/>
      <c r="F25" s="43"/>
      <c r="G25" s="43"/>
    </row>
    <row r="26" spans="1:7" s="38" customFormat="1" ht="15.75">
      <c r="A26" s="41"/>
      <c r="B26" s="33" t="s">
        <v>25</v>
      </c>
      <c r="C26" s="78"/>
      <c r="D26" s="79"/>
      <c r="E26" s="43"/>
      <c r="F26" s="43"/>
      <c r="G26" s="43"/>
    </row>
    <row r="27" spans="1:7" s="38" customFormat="1" ht="15.75">
      <c r="A27" s="41" t="s">
        <v>143</v>
      </c>
      <c r="B27" s="19" t="s">
        <v>47</v>
      </c>
      <c r="C27" s="22" t="s">
        <v>129</v>
      </c>
      <c r="D27" s="46" t="s">
        <v>199</v>
      </c>
      <c r="E27" s="43"/>
      <c r="F27" s="43"/>
      <c r="G27" s="43"/>
    </row>
    <row r="28" spans="1:7" s="38" customFormat="1" ht="15.75">
      <c r="A28" s="41"/>
      <c r="B28" s="33" t="s">
        <v>142</v>
      </c>
      <c r="C28" s="23" t="s">
        <v>130</v>
      </c>
      <c r="D28" s="46" t="s">
        <v>199</v>
      </c>
      <c r="E28" s="43"/>
      <c r="F28" s="43"/>
      <c r="G28" s="43"/>
    </row>
    <row r="29" spans="1:7" s="38" customFormat="1" ht="15.75">
      <c r="A29" s="41"/>
      <c r="B29" s="33" t="s">
        <v>141</v>
      </c>
      <c r="C29" s="23" t="s">
        <v>131</v>
      </c>
      <c r="D29" s="46" t="s">
        <v>199</v>
      </c>
      <c r="E29" s="43"/>
      <c r="F29" s="43"/>
      <c r="G29" s="43"/>
    </row>
    <row r="30" spans="1:7" s="38" customFormat="1" ht="15.75">
      <c r="A30" s="41"/>
      <c r="B30" s="33" t="s">
        <v>25</v>
      </c>
      <c r="C30" s="78"/>
      <c r="D30" s="79"/>
      <c r="E30" s="43"/>
      <c r="F30" s="43"/>
      <c r="G30" s="43"/>
    </row>
    <row r="31" spans="1:7" s="38" customFormat="1" ht="15.75">
      <c r="A31" s="41" t="s">
        <v>144</v>
      </c>
      <c r="B31" s="19" t="s">
        <v>48</v>
      </c>
      <c r="C31" s="22" t="s">
        <v>129</v>
      </c>
      <c r="D31" s="46" t="s">
        <v>199</v>
      </c>
      <c r="E31" s="43"/>
      <c r="F31" s="43"/>
      <c r="G31" s="43"/>
    </row>
    <row r="32" spans="1:7" s="38" customFormat="1" ht="15.75">
      <c r="A32" s="41"/>
      <c r="B32" s="33" t="s">
        <v>142</v>
      </c>
      <c r="C32" s="23" t="s">
        <v>130</v>
      </c>
      <c r="D32" s="46" t="s">
        <v>199</v>
      </c>
      <c r="E32" s="43"/>
      <c r="F32" s="43"/>
      <c r="G32" s="43"/>
    </row>
    <row r="33" spans="1:7" s="38" customFormat="1" ht="15.75">
      <c r="A33" s="41"/>
      <c r="B33" s="33" t="s">
        <v>141</v>
      </c>
      <c r="C33" s="23" t="s">
        <v>131</v>
      </c>
      <c r="D33" s="46" t="s">
        <v>199</v>
      </c>
      <c r="E33" s="43"/>
      <c r="F33" s="43"/>
      <c r="G33" s="43"/>
    </row>
    <row r="34" spans="1:7" s="38" customFormat="1" ht="15.75">
      <c r="A34" s="41"/>
      <c r="B34" s="33" t="s">
        <v>25</v>
      </c>
      <c r="C34" s="78"/>
      <c r="D34" s="79"/>
      <c r="E34" s="43"/>
      <c r="F34" s="43"/>
      <c r="G34" s="43"/>
    </row>
    <row r="35" spans="1:7" s="38" customFormat="1" ht="15.75" hidden="1">
      <c r="A35" s="41"/>
      <c r="B35" s="19" t="s">
        <v>49</v>
      </c>
      <c r="C35" s="24"/>
      <c r="D35" s="42"/>
      <c r="E35" s="43"/>
      <c r="F35" s="43"/>
      <c r="G35" s="43"/>
    </row>
    <row r="36" spans="1:7" s="38" customFormat="1" ht="15.75" hidden="1">
      <c r="A36" s="41"/>
      <c r="B36" s="33" t="s">
        <v>60</v>
      </c>
      <c r="C36" s="23"/>
      <c r="D36" s="42"/>
      <c r="E36" s="43"/>
      <c r="F36" s="43"/>
      <c r="G36" s="43"/>
    </row>
    <row r="37" spans="1:7" s="38" customFormat="1" ht="15.75" hidden="1">
      <c r="A37" s="41"/>
      <c r="B37" s="33" t="s">
        <v>44</v>
      </c>
      <c r="C37" s="23"/>
      <c r="D37" s="42"/>
      <c r="E37" s="43"/>
      <c r="F37" s="43"/>
      <c r="G37" s="43"/>
    </row>
    <row r="38" spans="1:7" s="38" customFormat="1" ht="15.75" hidden="1">
      <c r="A38" s="41"/>
      <c r="B38" s="33" t="s">
        <v>59</v>
      </c>
      <c r="C38" s="23"/>
      <c r="D38" s="42"/>
      <c r="E38" s="43"/>
      <c r="F38" s="43"/>
      <c r="G38" s="43"/>
    </row>
    <row r="39" spans="1:7" s="38" customFormat="1" ht="15.75" hidden="1">
      <c r="A39" s="41"/>
      <c r="B39" s="33" t="s">
        <v>25</v>
      </c>
      <c r="C39" s="23"/>
      <c r="D39" s="42"/>
      <c r="E39" s="43"/>
      <c r="F39" s="43"/>
      <c r="G39" s="43"/>
    </row>
    <row r="40" spans="1:7" s="38" customFormat="1" ht="15.75" hidden="1">
      <c r="A40" s="41"/>
      <c r="B40" s="19" t="s">
        <v>50</v>
      </c>
      <c r="C40" s="24"/>
      <c r="D40" s="42"/>
      <c r="E40" s="43"/>
      <c r="F40" s="43"/>
      <c r="G40" s="43"/>
    </row>
    <row r="41" spans="1:7" s="38" customFormat="1" ht="31.5" hidden="1">
      <c r="A41" s="41"/>
      <c r="B41" s="33" t="s">
        <v>62</v>
      </c>
      <c r="C41" s="23"/>
      <c r="D41" s="42"/>
      <c r="E41" s="43"/>
      <c r="F41" s="43"/>
      <c r="G41" s="43"/>
    </row>
    <row r="42" spans="1:7" s="38" customFormat="1" ht="15.75" hidden="1">
      <c r="A42" s="41"/>
      <c r="B42" s="33" t="s">
        <v>44</v>
      </c>
      <c r="C42" s="23"/>
      <c r="D42" s="42"/>
      <c r="E42" s="43"/>
      <c r="F42" s="43"/>
      <c r="G42" s="43"/>
    </row>
    <row r="43" spans="1:7" s="38" customFormat="1" ht="15.75" hidden="1">
      <c r="A43" s="41"/>
      <c r="B43" s="33" t="s">
        <v>59</v>
      </c>
      <c r="C43" s="23"/>
      <c r="D43" s="42"/>
      <c r="E43" s="43"/>
      <c r="F43" s="43"/>
      <c r="G43" s="43"/>
    </row>
    <row r="44" spans="1:7" s="38" customFormat="1" ht="15.75" hidden="1">
      <c r="A44" s="41"/>
      <c r="B44" s="33" t="s">
        <v>25</v>
      </c>
      <c r="C44" s="23"/>
      <c r="D44" s="42"/>
      <c r="E44" s="43"/>
      <c r="F44" s="43"/>
      <c r="G44" s="43"/>
    </row>
    <row r="45" spans="1:7" s="38" customFormat="1" ht="15.75" hidden="1">
      <c r="A45" s="41"/>
      <c r="B45" s="19" t="s">
        <v>51</v>
      </c>
      <c r="C45" s="24"/>
      <c r="D45" s="42"/>
      <c r="E45" s="43"/>
      <c r="F45" s="43"/>
      <c r="G45" s="43"/>
    </row>
    <row r="46" spans="1:7" s="38" customFormat="1" ht="15.75" hidden="1">
      <c r="A46" s="41"/>
      <c r="B46" s="33" t="s">
        <v>63</v>
      </c>
      <c r="C46" s="23"/>
      <c r="D46" s="42"/>
      <c r="E46" s="43"/>
      <c r="F46" s="43"/>
      <c r="G46" s="43"/>
    </row>
    <row r="47" spans="1:7" s="38" customFormat="1" ht="15.75" hidden="1">
      <c r="A47" s="41"/>
      <c r="B47" s="33" t="s">
        <v>44</v>
      </c>
      <c r="C47" s="23"/>
      <c r="D47" s="42"/>
      <c r="E47" s="43"/>
      <c r="F47" s="43"/>
      <c r="G47" s="43"/>
    </row>
    <row r="48" spans="1:7" s="38" customFormat="1" ht="15.75" hidden="1">
      <c r="A48" s="41"/>
      <c r="B48" s="33" t="s">
        <v>59</v>
      </c>
      <c r="C48" s="23"/>
      <c r="D48" s="42"/>
      <c r="E48" s="43"/>
      <c r="F48" s="43"/>
      <c r="G48" s="43"/>
    </row>
    <row r="49" spans="1:7" s="38" customFormat="1" ht="15.75" hidden="1">
      <c r="A49" s="41"/>
      <c r="B49" s="33" t="s">
        <v>25</v>
      </c>
      <c r="C49" s="23"/>
      <c r="D49" s="42"/>
      <c r="E49" s="43"/>
      <c r="F49" s="43"/>
      <c r="G49" s="43"/>
    </row>
    <row r="50" spans="1:7" s="38" customFormat="1" ht="15.75" hidden="1">
      <c r="A50" s="41"/>
      <c r="B50" s="19" t="s">
        <v>52</v>
      </c>
      <c r="C50" s="24"/>
      <c r="D50" s="42"/>
      <c r="E50" s="43"/>
      <c r="F50" s="43"/>
      <c r="G50" s="43"/>
    </row>
    <row r="51" spans="1:7" s="38" customFormat="1" ht="15.75" hidden="1">
      <c r="A51" s="41"/>
      <c r="B51" s="33" t="s">
        <v>64</v>
      </c>
      <c r="C51" s="23"/>
      <c r="D51" s="42"/>
      <c r="E51" s="43"/>
      <c r="F51" s="43"/>
      <c r="G51" s="43"/>
    </row>
    <row r="52" spans="1:7" s="38" customFormat="1" ht="15.75" hidden="1">
      <c r="A52" s="41"/>
      <c r="B52" s="33" t="s">
        <v>44</v>
      </c>
      <c r="C52" s="23"/>
      <c r="D52" s="42"/>
      <c r="E52" s="43"/>
      <c r="F52" s="43"/>
      <c r="G52" s="43"/>
    </row>
    <row r="53" spans="1:7" s="38" customFormat="1" ht="15.75" hidden="1">
      <c r="A53" s="41"/>
      <c r="B53" s="33" t="s">
        <v>59</v>
      </c>
      <c r="C53" s="23"/>
      <c r="D53" s="42"/>
      <c r="E53" s="43"/>
      <c r="F53" s="43"/>
      <c r="G53" s="43"/>
    </row>
    <row r="54" spans="1:7" s="38" customFormat="1" ht="15.75" hidden="1">
      <c r="A54" s="41"/>
      <c r="B54" s="33" t="s">
        <v>25</v>
      </c>
      <c r="C54" s="23"/>
      <c r="D54" s="42"/>
      <c r="E54" s="43"/>
      <c r="F54" s="43"/>
      <c r="G54" s="43"/>
    </row>
    <row r="55" spans="1:7" s="38" customFormat="1" ht="15.75" hidden="1">
      <c r="A55" s="41"/>
      <c r="B55" s="19" t="s">
        <v>53</v>
      </c>
      <c r="C55" s="24"/>
      <c r="D55" s="42"/>
      <c r="E55" s="43"/>
      <c r="F55" s="43"/>
      <c r="G55" s="43"/>
    </row>
    <row r="56" spans="1:7" s="38" customFormat="1" ht="15.75" hidden="1">
      <c r="A56" s="41"/>
      <c r="B56" s="33" t="s">
        <v>65</v>
      </c>
      <c r="C56" s="23"/>
      <c r="D56" s="42"/>
      <c r="E56" s="43"/>
      <c r="F56" s="43"/>
      <c r="G56" s="43"/>
    </row>
    <row r="57" spans="1:7" s="38" customFormat="1" ht="15.75" hidden="1">
      <c r="A57" s="41"/>
      <c r="B57" s="33" t="s">
        <v>44</v>
      </c>
      <c r="C57" s="23"/>
      <c r="D57" s="42"/>
      <c r="E57" s="43"/>
      <c r="F57" s="43"/>
      <c r="G57" s="43"/>
    </row>
    <row r="58" spans="1:7" s="38" customFormat="1" ht="15.75" hidden="1">
      <c r="A58" s="41"/>
      <c r="B58" s="33" t="s">
        <v>59</v>
      </c>
      <c r="C58" s="23"/>
      <c r="D58" s="42"/>
      <c r="E58" s="43"/>
      <c r="F58" s="43"/>
      <c r="G58" s="43"/>
    </row>
    <row r="59" spans="1:7" s="38" customFormat="1" ht="15.75" hidden="1">
      <c r="A59" s="41"/>
      <c r="B59" s="33" t="s">
        <v>25</v>
      </c>
      <c r="C59" s="23"/>
      <c r="D59" s="42"/>
      <c r="E59" s="43"/>
      <c r="F59" s="43"/>
      <c r="G59" s="43"/>
    </row>
    <row r="60" spans="1:7" s="38" customFormat="1" ht="15.75" hidden="1">
      <c r="A60" s="41"/>
      <c r="B60" s="19" t="s">
        <v>54</v>
      </c>
      <c r="C60" s="24"/>
      <c r="D60" s="42"/>
      <c r="E60" s="43"/>
      <c r="F60" s="43"/>
      <c r="G60" s="43"/>
    </row>
    <row r="61" spans="1:7" s="38" customFormat="1" ht="15.75" hidden="1">
      <c r="A61" s="41"/>
      <c r="B61" s="33" t="s">
        <v>66</v>
      </c>
      <c r="C61" s="23"/>
      <c r="D61" s="42"/>
      <c r="E61" s="43"/>
      <c r="F61" s="43"/>
      <c r="G61" s="43"/>
    </row>
    <row r="62" spans="1:7" s="38" customFormat="1" ht="15.75" hidden="1">
      <c r="A62" s="41"/>
      <c r="B62" s="33" t="s">
        <v>44</v>
      </c>
      <c r="C62" s="23"/>
      <c r="D62" s="42"/>
      <c r="E62" s="43"/>
      <c r="F62" s="43"/>
      <c r="G62" s="43"/>
    </row>
    <row r="63" spans="1:7" s="38" customFormat="1" ht="15.75" hidden="1">
      <c r="A63" s="41"/>
      <c r="B63" s="33" t="s">
        <v>59</v>
      </c>
      <c r="C63" s="23"/>
      <c r="D63" s="42"/>
      <c r="E63" s="43"/>
      <c r="F63" s="43"/>
      <c r="G63" s="43"/>
    </row>
    <row r="64" spans="1:7" s="38" customFormat="1" ht="15.75" hidden="1">
      <c r="A64" s="41"/>
      <c r="B64" s="33" t="s">
        <v>25</v>
      </c>
      <c r="C64" s="23"/>
      <c r="D64" s="42"/>
      <c r="E64" s="43"/>
      <c r="F64" s="43"/>
      <c r="G64" s="43"/>
    </row>
    <row r="65" spans="1:7" s="38" customFormat="1" ht="15.75" hidden="1">
      <c r="A65" s="41"/>
      <c r="B65" s="19" t="s">
        <v>55</v>
      </c>
      <c r="C65" s="24"/>
      <c r="D65" s="42"/>
      <c r="E65" s="43"/>
      <c r="F65" s="43"/>
      <c r="G65" s="43"/>
    </row>
    <row r="66" spans="1:7" s="38" customFormat="1" ht="15.75" hidden="1">
      <c r="A66" s="41"/>
      <c r="B66" s="33" t="s">
        <v>67</v>
      </c>
      <c r="C66" s="23"/>
      <c r="D66" s="42"/>
      <c r="E66" s="43"/>
      <c r="F66" s="43"/>
      <c r="G66" s="43"/>
    </row>
    <row r="67" spans="1:7" s="38" customFormat="1" ht="15.75" hidden="1">
      <c r="A67" s="41"/>
      <c r="B67" s="33" t="s">
        <v>44</v>
      </c>
      <c r="C67" s="23"/>
      <c r="D67" s="42"/>
      <c r="E67" s="43"/>
      <c r="F67" s="43"/>
      <c r="G67" s="43"/>
    </row>
    <row r="68" spans="1:7" s="38" customFormat="1" ht="15.75" hidden="1">
      <c r="A68" s="41"/>
      <c r="B68" s="33" t="s">
        <v>59</v>
      </c>
      <c r="C68" s="23"/>
      <c r="D68" s="42"/>
      <c r="E68" s="43"/>
      <c r="F68" s="43"/>
      <c r="G68" s="43"/>
    </row>
    <row r="69" spans="1:7" s="38" customFormat="1" ht="15.75" hidden="1">
      <c r="A69" s="41"/>
      <c r="B69" s="33" t="s">
        <v>25</v>
      </c>
      <c r="C69" s="23"/>
      <c r="D69" s="42"/>
      <c r="E69" s="43"/>
      <c r="F69" s="43"/>
      <c r="G69" s="43"/>
    </row>
    <row r="70" spans="1:7" s="38" customFormat="1" ht="15.75" hidden="1">
      <c r="A70" s="41"/>
      <c r="B70" s="19" t="s">
        <v>56</v>
      </c>
      <c r="C70" s="24"/>
      <c r="D70" s="42"/>
      <c r="E70" s="43"/>
      <c r="F70" s="43"/>
      <c r="G70" s="43"/>
    </row>
    <row r="71" spans="1:7" s="38" customFormat="1" ht="31.5" hidden="1">
      <c r="A71" s="41"/>
      <c r="B71" s="33" t="s">
        <v>68</v>
      </c>
      <c r="C71" s="23"/>
      <c r="D71" s="42"/>
      <c r="E71" s="43"/>
      <c r="F71" s="43"/>
      <c r="G71" s="43"/>
    </row>
    <row r="72" spans="1:7" s="38" customFormat="1" ht="15.75" hidden="1">
      <c r="A72" s="41"/>
      <c r="B72" s="33" t="s">
        <v>44</v>
      </c>
      <c r="C72" s="23"/>
      <c r="D72" s="42"/>
      <c r="E72" s="43"/>
      <c r="F72" s="43"/>
      <c r="G72" s="43"/>
    </row>
    <row r="73" spans="1:7" s="38" customFormat="1" ht="15.75" hidden="1">
      <c r="A73" s="41"/>
      <c r="B73" s="33" t="s">
        <v>59</v>
      </c>
      <c r="C73" s="23"/>
      <c r="D73" s="42"/>
      <c r="E73" s="43"/>
      <c r="F73" s="43"/>
      <c r="G73" s="43"/>
    </row>
    <row r="74" spans="1:7" s="38" customFormat="1" ht="15.75" hidden="1">
      <c r="A74" s="41"/>
      <c r="B74" s="33" t="s">
        <v>25</v>
      </c>
      <c r="C74" s="23"/>
      <c r="D74" s="42"/>
      <c r="E74" s="43"/>
      <c r="F74" s="43"/>
      <c r="G74" s="43"/>
    </row>
    <row r="75" spans="1:4" ht="31.5" hidden="1">
      <c r="A75" s="16"/>
      <c r="B75" s="19" t="s">
        <v>57</v>
      </c>
      <c r="C75" s="24"/>
      <c r="D75" s="13"/>
    </row>
    <row r="76" spans="1:4" ht="31.5" hidden="1">
      <c r="A76" s="16"/>
      <c r="B76" s="33" t="s">
        <v>61</v>
      </c>
      <c r="C76" s="23"/>
      <c r="D76" s="13"/>
    </row>
    <row r="77" spans="1:4" ht="15.75" hidden="1">
      <c r="A77" s="16"/>
      <c r="B77" s="33" t="s">
        <v>25</v>
      </c>
      <c r="C77" s="23"/>
      <c r="D77" s="13"/>
    </row>
    <row r="78" spans="1:4" ht="31.5" hidden="1">
      <c r="A78" s="16"/>
      <c r="B78" s="33" t="s">
        <v>71</v>
      </c>
      <c r="C78" s="23"/>
      <c r="D78" s="13"/>
    </row>
    <row r="79" spans="1:4" ht="15.75" hidden="1">
      <c r="A79" s="16"/>
      <c r="B79" s="33" t="s">
        <v>58</v>
      </c>
      <c r="C79" s="23"/>
      <c r="D79" s="13"/>
    </row>
    <row r="80" spans="1:4" ht="15.75">
      <c r="A80" s="16" t="s">
        <v>146</v>
      </c>
      <c r="B80" s="19" t="s">
        <v>148</v>
      </c>
      <c r="C80" s="22" t="s">
        <v>129</v>
      </c>
      <c r="D80" s="46" t="s">
        <v>199</v>
      </c>
    </row>
    <row r="81" spans="1:7" s="38" customFormat="1" ht="15.75">
      <c r="A81" s="41"/>
      <c r="B81" s="33" t="s">
        <v>142</v>
      </c>
      <c r="C81" s="23" t="s">
        <v>130</v>
      </c>
      <c r="D81" s="46" t="s">
        <v>199</v>
      </c>
      <c r="E81" s="43"/>
      <c r="F81" s="43"/>
      <c r="G81" s="43"/>
    </row>
    <row r="82" spans="1:7" s="38" customFormat="1" ht="15.75">
      <c r="A82" s="41"/>
      <c r="B82" s="33" t="s">
        <v>141</v>
      </c>
      <c r="C82" s="23" t="s">
        <v>131</v>
      </c>
      <c r="D82" s="46" t="s">
        <v>199</v>
      </c>
      <c r="E82" s="43"/>
      <c r="F82" s="43"/>
      <c r="G82" s="43"/>
    </row>
    <row r="83" spans="1:7" s="38" customFormat="1" ht="15.75">
      <c r="A83" s="41"/>
      <c r="B83" s="33" t="s">
        <v>25</v>
      </c>
      <c r="C83" s="78"/>
      <c r="D83" s="79"/>
      <c r="E83" s="43"/>
      <c r="F83" s="43"/>
      <c r="G83" s="43"/>
    </row>
    <row r="84" spans="2:3" ht="15.75">
      <c r="B84" s="45"/>
      <c r="C84" s="25"/>
    </row>
    <row r="85" spans="2:9" s="34" customFormat="1" ht="15.75">
      <c r="B85" s="37"/>
      <c r="C85" s="37"/>
      <c r="D85" s="37"/>
      <c r="E85" s="37"/>
      <c r="F85" s="37"/>
      <c r="G85" s="37"/>
      <c r="H85" s="37"/>
      <c r="I85" s="37"/>
    </row>
    <row r="86" spans="2:9" s="34" customFormat="1" ht="15.75">
      <c r="B86" s="37" t="s">
        <v>203</v>
      </c>
      <c r="C86" s="37"/>
      <c r="D86" s="37"/>
      <c r="E86" s="37"/>
      <c r="F86" s="37"/>
      <c r="G86" s="37"/>
      <c r="H86" s="37"/>
      <c r="I86" s="37"/>
    </row>
    <row r="87" spans="2:9" s="34" customFormat="1" ht="15.75">
      <c r="B87" s="37" t="s">
        <v>204</v>
      </c>
      <c r="C87" s="37"/>
      <c r="D87" s="37" t="s">
        <v>205</v>
      </c>
      <c r="E87" s="37"/>
      <c r="G87" s="37"/>
      <c r="H87" s="37"/>
      <c r="I87" s="37"/>
    </row>
  </sheetData>
  <sheetProtection/>
  <mergeCells count="13">
    <mergeCell ref="C14:D14"/>
    <mergeCell ref="C18:D18"/>
    <mergeCell ref="C83:D83"/>
    <mergeCell ref="C22:D22"/>
    <mergeCell ref="C26:D26"/>
    <mergeCell ref="C30:D30"/>
    <mergeCell ref="C34:D34"/>
    <mergeCell ref="B1:D1"/>
    <mergeCell ref="C7:D7"/>
    <mergeCell ref="C3:D3"/>
    <mergeCell ref="C4:D4"/>
    <mergeCell ref="C5:D5"/>
    <mergeCell ref="C6:D6"/>
  </mergeCells>
  <printOptions horizontalCentered="1"/>
  <pageMargins left="0.7874015748031497" right="0.3937007874015748" top="0.3937007874015748" bottom="0.3937007874015748" header="0.5905511811023623" footer="0.31496062992125984"/>
  <pageSetup fitToHeight="1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9"/>
  <sheetViews>
    <sheetView zoomScale="90" zoomScaleNormal="90" zoomScalePageLayoutView="0" workbookViewId="0" topLeftCell="A1">
      <selection activeCell="A15" sqref="A15:IV19"/>
    </sheetView>
  </sheetViews>
  <sheetFormatPr defaultColWidth="9.140625" defaultRowHeight="15"/>
  <cols>
    <col min="1" max="1" width="60.7109375" style="37" customWidth="1"/>
    <col min="2" max="2" width="43.421875" style="21" customWidth="1"/>
    <col min="3" max="16384" width="9.140625" style="34" customWidth="1"/>
  </cols>
  <sheetData>
    <row r="2" spans="1:2" ht="15">
      <c r="A2" s="63" t="s">
        <v>194</v>
      </c>
      <c r="B2" s="63"/>
    </row>
    <row r="3" spans="1:2" ht="48.75" customHeight="1">
      <c r="A3" s="63"/>
      <c r="B3" s="63"/>
    </row>
    <row r="4" spans="1:2" ht="31.5">
      <c r="A4" s="13" t="s">
        <v>0</v>
      </c>
      <c r="B4" s="4" t="s">
        <v>196</v>
      </c>
    </row>
    <row r="5" spans="1:2" ht="15.75">
      <c r="A5" s="13" t="s">
        <v>17</v>
      </c>
      <c r="B5" s="7">
        <v>7414000657</v>
      </c>
    </row>
    <row r="6" spans="1:2" ht="15.75">
      <c r="A6" s="13" t="s">
        <v>18</v>
      </c>
      <c r="B6" s="7">
        <v>744501001</v>
      </c>
    </row>
    <row r="7" spans="1:2" ht="15.75">
      <c r="A7" s="13" t="s">
        <v>38</v>
      </c>
      <c r="B7" s="7" t="s">
        <v>190</v>
      </c>
    </row>
    <row r="9" spans="1:2" ht="15.75">
      <c r="A9" s="7" t="s">
        <v>4</v>
      </c>
      <c r="B9" s="7" t="s">
        <v>3</v>
      </c>
    </row>
    <row r="10" spans="1:2" ht="31.5">
      <c r="A10" s="14" t="s">
        <v>5</v>
      </c>
      <c r="B10" s="7" t="s">
        <v>198</v>
      </c>
    </row>
    <row r="11" spans="1:2" ht="47.25">
      <c r="A11" s="14" t="s">
        <v>6</v>
      </c>
      <c r="B11" s="7" t="s">
        <v>199</v>
      </c>
    </row>
    <row r="12" spans="1:2" ht="31.5">
      <c r="A12" s="14" t="s">
        <v>7</v>
      </c>
      <c r="B12" s="7">
        <v>124</v>
      </c>
    </row>
    <row r="13" spans="1:2" ht="66.75" customHeight="1">
      <c r="A13" s="14" t="s">
        <v>179</v>
      </c>
      <c r="B13" s="7">
        <v>720</v>
      </c>
    </row>
    <row r="16" spans="1:9" ht="15.75">
      <c r="A16" s="34"/>
      <c r="B16" s="37"/>
      <c r="C16" s="37"/>
      <c r="D16" s="37"/>
      <c r="E16" s="37"/>
      <c r="F16" s="37"/>
      <c r="G16" s="37"/>
      <c r="H16" s="37"/>
      <c r="I16" s="37"/>
    </row>
    <row r="17" spans="1:9" ht="15.75">
      <c r="A17" s="37" t="s">
        <v>203</v>
      </c>
      <c r="B17" s="37"/>
      <c r="C17" s="37"/>
      <c r="E17" s="37"/>
      <c r="F17" s="37"/>
      <c r="G17" s="37"/>
      <c r="H17" s="37"/>
      <c r="I17" s="37"/>
    </row>
    <row r="18" spans="1:9" ht="15.75">
      <c r="A18" s="37" t="s">
        <v>204</v>
      </c>
      <c r="B18" s="37" t="s">
        <v>205</v>
      </c>
      <c r="E18" s="37"/>
      <c r="G18" s="37"/>
      <c r="H18" s="37"/>
      <c r="I18" s="37"/>
    </row>
    <row r="19" spans="1:7" s="40" customFormat="1" ht="15.75">
      <c r="A19" s="15"/>
      <c r="B19" s="37"/>
      <c r="C19" s="21"/>
      <c r="D19" s="37"/>
      <c r="E19" s="12"/>
      <c r="F19" s="12"/>
      <c r="G19" s="12"/>
    </row>
  </sheetData>
  <sheetProtection/>
  <mergeCells count="1">
    <mergeCell ref="A2:B3"/>
  </mergeCells>
  <printOptions horizontalCentered="1"/>
  <pageMargins left="0.7874015748031497" right="0.3937007874015748" top="0.3937007874015748" bottom="0.3937007874015748" header="0.31496062992125984" footer="0.31496062992125984"/>
  <pageSetup fitToHeight="1" fitToWidth="1" horizontalDpi="600" verticalDpi="600" orientation="portrait" paperSize="9" scale="86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27"/>
  <sheetViews>
    <sheetView zoomScalePageLayoutView="0" workbookViewId="0" topLeftCell="A13">
      <selection activeCell="A24" sqref="A24:IV28"/>
    </sheetView>
  </sheetViews>
  <sheetFormatPr defaultColWidth="9.140625" defaultRowHeight="15"/>
  <cols>
    <col min="1" max="1" width="47.28125" style="2" customWidth="1"/>
    <col min="2" max="2" width="32.57421875" style="2" customWidth="1"/>
    <col min="3" max="3" width="28.140625" style="2" customWidth="1"/>
    <col min="4" max="5" width="9.140625" style="17" customWidth="1"/>
  </cols>
  <sheetData>
    <row r="2" spans="1:3" ht="21.75" customHeight="1">
      <c r="A2" s="63" t="s">
        <v>185</v>
      </c>
      <c r="B2" s="63"/>
      <c r="C2" s="63"/>
    </row>
    <row r="4" spans="1:3" ht="15.75" customHeight="1">
      <c r="A4" s="64" t="s">
        <v>0</v>
      </c>
      <c r="B4" s="90" t="s">
        <v>195</v>
      </c>
      <c r="C4" s="91"/>
    </row>
    <row r="5" spans="1:3" ht="15.75">
      <c r="A5" s="64"/>
      <c r="B5" s="92"/>
      <c r="C5" s="93"/>
    </row>
    <row r="6" spans="1:3" ht="15.75">
      <c r="A6" s="6" t="s">
        <v>17</v>
      </c>
      <c r="B6" s="65">
        <v>7414000657</v>
      </c>
      <c r="C6" s="67"/>
    </row>
    <row r="7" spans="1:3" ht="15.75">
      <c r="A7" s="6" t="s">
        <v>18</v>
      </c>
      <c r="B7" s="65">
        <v>744501001</v>
      </c>
      <c r="C7" s="67"/>
    </row>
    <row r="8" spans="1:3" ht="15.75">
      <c r="A8" s="6" t="s">
        <v>38</v>
      </c>
      <c r="B8" s="65" t="s">
        <v>190</v>
      </c>
      <c r="C8" s="67"/>
    </row>
    <row r="9" ht="18" customHeight="1"/>
    <row r="11" spans="1:3" ht="69.75" customHeight="1">
      <c r="A11" s="14" t="s">
        <v>182</v>
      </c>
      <c r="B11" s="81" t="s">
        <v>206</v>
      </c>
      <c r="C11" s="82"/>
    </row>
    <row r="12" spans="1:3" ht="358.5" customHeight="1">
      <c r="A12" s="14" t="s">
        <v>183</v>
      </c>
      <c r="B12" s="83" t="s">
        <v>207</v>
      </c>
      <c r="C12" s="84"/>
    </row>
    <row r="13" spans="1:3" ht="39" customHeight="1">
      <c r="A13" s="5" t="s">
        <v>184</v>
      </c>
      <c r="B13" s="85"/>
      <c r="C13" s="86"/>
    </row>
    <row r="14" spans="1:3" ht="29.25" customHeight="1">
      <c r="A14" s="87" t="s">
        <v>186</v>
      </c>
      <c r="B14" s="88"/>
      <c r="C14" s="89"/>
    </row>
    <row r="15" spans="1:3" ht="31.5">
      <c r="A15" s="7" t="s">
        <v>30</v>
      </c>
      <c r="B15" s="4" t="s">
        <v>208</v>
      </c>
      <c r="C15" s="4" t="s">
        <v>28</v>
      </c>
    </row>
    <row r="16" spans="1:3" ht="15.75">
      <c r="A16" s="18" t="s">
        <v>210</v>
      </c>
      <c r="B16" s="56">
        <f>SUM(B17:B21)</f>
        <v>210239</v>
      </c>
      <c r="C16" s="18"/>
    </row>
    <row r="17" spans="1:3" ht="47.25">
      <c r="A17" s="28" t="s">
        <v>209</v>
      </c>
      <c r="B17" s="56">
        <v>20575</v>
      </c>
      <c r="C17" s="14" t="s">
        <v>211</v>
      </c>
    </row>
    <row r="18" spans="1:3" ht="47.25">
      <c r="A18" s="28" t="s">
        <v>212</v>
      </c>
      <c r="B18" s="56">
        <v>24644</v>
      </c>
      <c r="C18" s="14" t="s">
        <v>211</v>
      </c>
    </row>
    <row r="19" spans="1:9" s="17" customFormat="1" ht="31.5">
      <c r="A19" s="28" t="s">
        <v>213</v>
      </c>
      <c r="B19" s="56">
        <v>4520</v>
      </c>
      <c r="C19" s="14" t="s">
        <v>211</v>
      </c>
      <c r="F19"/>
      <c r="G19"/>
      <c r="H19"/>
      <c r="I19"/>
    </row>
    <row r="20" spans="1:9" s="17" customFormat="1" ht="31.5">
      <c r="A20" s="28" t="s">
        <v>214</v>
      </c>
      <c r="B20" s="56">
        <v>81915</v>
      </c>
      <c r="C20" s="14" t="s">
        <v>211</v>
      </c>
      <c r="F20"/>
      <c r="G20"/>
      <c r="H20"/>
      <c r="I20"/>
    </row>
    <row r="21" spans="1:9" s="17" customFormat="1" ht="47.25">
      <c r="A21" s="28" t="s">
        <v>215</v>
      </c>
      <c r="B21" s="56">
        <v>78585</v>
      </c>
      <c r="C21" s="14" t="s">
        <v>216</v>
      </c>
      <c r="F21"/>
      <c r="G21"/>
      <c r="H21"/>
      <c r="I21"/>
    </row>
    <row r="22" spans="2:9" s="34" customFormat="1" ht="15.75">
      <c r="B22" s="37"/>
      <c r="C22" s="37"/>
      <c r="D22" s="37"/>
      <c r="E22" s="37"/>
      <c r="F22" s="37"/>
      <c r="G22" s="37"/>
      <c r="H22" s="37"/>
      <c r="I22" s="37"/>
    </row>
    <row r="23" spans="2:9" s="34" customFormat="1" ht="15.75">
      <c r="B23" s="37"/>
      <c r="C23" s="37"/>
      <c r="D23" s="37"/>
      <c r="E23" s="37"/>
      <c r="F23" s="37"/>
      <c r="G23" s="37"/>
      <c r="H23" s="37"/>
      <c r="I23" s="37"/>
    </row>
    <row r="24" spans="2:9" s="34" customFormat="1" ht="15.75">
      <c r="B24" s="37"/>
      <c r="C24" s="37"/>
      <c r="D24" s="37"/>
      <c r="E24" s="37"/>
      <c r="F24" s="37"/>
      <c r="G24" s="37"/>
      <c r="H24" s="37"/>
      <c r="I24" s="37"/>
    </row>
    <row r="25" spans="1:9" s="34" customFormat="1" ht="15.75">
      <c r="A25" s="37" t="s">
        <v>203</v>
      </c>
      <c r="B25" s="37"/>
      <c r="C25" s="37"/>
      <c r="E25" s="37"/>
      <c r="F25" s="37"/>
      <c r="G25" s="37"/>
      <c r="H25" s="37"/>
      <c r="I25" s="37"/>
    </row>
    <row r="26" spans="1:9" s="34" customFormat="1" ht="15.75">
      <c r="A26" s="37" t="s">
        <v>204</v>
      </c>
      <c r="C26" s="37" t="s">
        <v>205</v>
      </c>
      <c r="E26" s="37"/>
      <c r="G26" s="37"/>
      <c r="H26" s="37"/>
      <c r="I26" s="37"/>
    </row>
    <row r="27" spans="1:7" s="40" customFormat="1" ht="15.75">
      <c r="A27" s="15"/>
      <c r="B27" s="37"/>
      <c r="C27" s="21"/>
      <c r="D27" s="37"/>
      <c r="E27" s="12"/>
      <c r="F27" s="12"/>
      <c r="G27" s="12"/>
    </row>
  </sheetData>
  <sheetProtection/>
  <mergeCells count="10">
    <mergeCell ref="B11:C11"/>
    <mergeCell ref="B12:C12"/>
    <mergeCell ref="B13:C13"/>
    <mergeCell ref="A14:C14"/>
    <mergeCell ref="A2:C2"/>
    <mergeCell ref="A4:A5"/>
    <mergeCell ref="B4:C5"/>
    <mergeCell ref="B6:C6"/>
    <mergeCell ref="B7:C7"/>
    <mergeCell ref="B8:C8"/>
  </mergeCells>
  <printOptions horizontalCentered="1"/>
  <pageMargins left="0.7874015748031497" right="0.3937007874015748" top="0.3937007874015748" bottom="0.3937007874015748" header="0.31496062992125984" footer="0.31496062992125984"/>
  <pageSetup fitToHeight="2" fitToWidth="1" horizontalDpi="600" verticalDpi="600" orientation="portrait" paperSize="9" scale="83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24"/>
  <sheetViews>
    <sheetView zoomScalePageLayoutView="0" workbookViewId="0" topLeftCell="A1">
      <selection activeCell="J15" sqref="J15"/>
    </sheetView>
  </sheetViews>
  <sheetFormatPr defaultColWidth="9.140625" defaultRowHeight="15"/>
  <cols>
    <col min="1" max="1" width="2.8515625" style="0" customWidth="1"/>
    <col min="2" max="2" width="30.421875" style="2" customWidth="1"/>
    <col min="3" max="3" width="20.7109375" style="2" customWidth="1"/>
    <col min="4" max="4" width="10.140625" style="2" bestFit="1" customWidth="1"/>
    <col min="5" max="7" width="9.140625" style="2" customWidth="1"/>
    <col min="8" max="8" width="11.140625" style="2" customWidth="1"/>
    <col min="9" max="9" width="10.140625" style="2" bestFit="1" customWidth="1"/>
    <col min="10" max="12" width="9.140625" style="2" customWidth="1"/>
    <col min="13" max="13" width="10.140625" style="2" bestFit="1" customWidth="1"/>
    <col min="14" max="16" width="9.140625" style="2" customWidth="1"/>
    <col min="17" max="20" width="9.140625" style="27" customWidth="1"/>
  </cols>
  <sheetData>
    <row r="1" ht="15.75">
      <c r="O1" s="30" t="s">
        <v>187</v>
      </c>
    </row>
    <row r="3" spans="2:13" ht="15.75">
      <c r="B3" s="94" t="s">
        <v>217</v>
      </c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</row>
    <row r="4" spans="2:13" ht="15.75" hidden="1">
      <c r="B4" s="29"/>
      <c r="C4" s="29"/>
      <c r="D4" s="29"/>
      <c r="E4" s="29"/>
      <c r="F4" s="29"/>
      <c r="G4" s="29"/>
      <c r="H4" s="29"/>
      <c r="I4" s="29"/>
      <c r="J4" s="29"/>
      <c r="K4" s="29"/>
      <c r="L4" s="29"/>
      <c r="M4" s="29"/>
    </row>
    <row r="5" spans="2:9" ht="15.75" hidden="1">
      <c r="B5" s="6" t="s">
        <v>0</v>
      </c>
      <c r="C5" s="95"/>
      <c r="D5" s="95"/>
      <c r="E5" s="95"/>
      <c r="F5" s="95"/>
      <c r="G5" s="95"/>
      <c r="H5" s="95"/>
      <c r="I5" s="95"/>
    </row>
    <row r="6" spans="2:9" ht="15.75" hidden="1">
      <c r="B6" s="6" t="s">
        <v>17</v>
      </c>
      <c r="C6" s="95"/>
      <c r="D6" s="95"/>
      <c r="E6" s="95"/>
      <c r="F6" s="95"/>
      <c r="G6" s="95"/>
      <c r="H6" s="95"/>
      <c r="I6" s="95"/>
    </row>
    <row r="7" spans="2:9" ht="15.75" hidden="1">
      <c r="B7" s="6" t="s">
        <v>18</v>
      </c>
      <c r="C7" s="95"/>
      <c r="D7" s="95"/>
      <c r="E7" s="95"/>
      <c r="F7" s="95"/>
      <c r="G7" s="95"/>
      <c r="H7" s="95"/>
      <c r="I7" s="95"/>
    </row>
    <row r="8" spans="2:9" ht="15.75" hidden="1">
      <c r="B8" s="6" t="s">
        <v>38</v>
      </c>
      <c r="C8" s="95"/>
      <c r="D8" s="95"/>
      <c r="E8" s="95"/>
      <c r="F8" s="95"/>
      <c r="G8" s="95"/>
      <c r="H8" s="95"/>
      <c r="I8" s="95"/>
    </row>
    <row r="9" spans="14:15" ht="15.75">
      <c r="N9" s="96" t="s">
        <v>42</v>
      </c>
      <c r="O9" s="96"/>
    </row>
    <row r="10" spans="2:15" ht="15.75">
      <c r="B10" s="70" t="s">
        <v>30</v>
      </c>
      <c r="C10" s="70" t="s">
        <v>219</v>
      </c>
      <c r="D10" s="95" t="s">
        <v>218</v>
      </c>
      <c r="E10" s="95"/>
      <c r="F10" s="95"/>
      <c r="G10" s="95"/>
      <c r="H10" s="95"/>
      <c r="I10" s="95"/>
      <c r="J10" s="95"/>
      <c r="K10" s="95"/>
      <c r="L10" s="95"/>
      <c r="M10" s="95"/>
      <c r="N10" s="70" t="s">
        <v>28</v>
      </c>
      <c r="O10" s="70"/>
    </row>
    <row r="11" spans="2:15" ht="15.75">
      <c r="B11" s="70"/>
      <c r="C11" s="70"/>
      <c r="D11" s="95" t="s">
        <v>35</v>
      </c>
      <c r="E11" s="95"/>
      <c r="F11" s="95"/>
      <c r="G11" s="95"/>
      <c r="H11" s="95"/>
      <c r="I11" s="95" t="s">
        <v>36</v>
      </c>
      <c r="J11" s="95"/>
      <c r="K11" s="95"/>
      <c r="L11" s="95"/>
      <c r="M11" s="95"/>
      <c r="N11" s="70"/>
      <c r="O11" s="70"/>
    </row>
    <row r="12" spans="2:15" ht="15.75">
      <c r="B12" s="70"/>
      <c r="C12" s="70"/>
      <c r="D12" s="26" t="s">
        <v>29</v>
      </c>
      <c r="E12" s="26" t="s">
        <v>31</v>
      </c>
      <c r="F12" s="26" t="s">
        <v>32</v>
      </c>
      <c r="G12" s="26" t="s">
        <v>33</v>
      </c>
      <c r="H12" s="26" t="s">
        <v>34</v>
      </c>
      <c r="I12" s="26" t="s">
        <v>29</v>
      </c>
      <c r="J12" s="26" t="s">
        <v>31</v>
      </c>
      <c r="K12" s="26" t="s">
        <v>32</v>
      </c>
      <c r="L12" s="26" t="s">
        <v>33</v>
      </c>
      <c r="M12" s="26" t="s">
        <v>34</v>
      </c>
      <c r="N12" s="70"/>
      <c r="O12" s="70"/>
    </row>
    <row r="13" spans="2:15" ht="24" customHeight="1">
      <c r="B13" s="26" t="s">
        <v>220</v>
      </c>
      <c r="C13" s="57">
        <f aca="true" t="shared" si="0" ref="C13:M13">SUM(C14:C18)</f>
        <v>210239</v>
      </c>
      <c r="D13" s="57">
        <f t="shared" si="0"/>
        <v>15203.75</v>
      </c>
      <c r="E13" s="57">
        <f t="shared" si="0"/>
        <v>0</v>
      </c>
      <c r="F13" s="57">
        <f t="shared" si="0"/>
        <v>0</v>
      </c>
      <c r="G13" s="57">
        <f t="shared" si="0"/>
        <v>0</v>
      </c>
      <c r="H13" s="57">
        <f t="shared" si="0"/>
        <v>15203.75</v>
      </c>
      <c r="I13" s="57">
        <f t="shared" si="0"/>
        <v>12878.91</v>
      </c>
      <c r="J13" s="57">
        <f t="shared" si="0"/>
        <v>0</v>
      </c>
      <c r="K13" s="57">
        <f t="shared" si="0"/>
        <v>0</v>
      </c>
      <c r="L13" s="57">
        <f t="shared" si="0"/>
        <v>0</v>
      </c>
      <c r="M13" s="57">
        <f t="shared" si="0"/>
        <v>12878.91</v>
      </c>
      <c r="N13" s="62"/>
      <c r="O13" s="62"/>
    </row>
    <row r="14" spans="2:15" ht="94.5">
      <c r="B14" s="28" t="s">
        <v>209</v>
      </c>
      <c r="C14" s="56">
        <v>20575</v>
      </c>
      <c r="D14" s="56">
        <f>SUM(E14:H14)</f>
        <v>0</v>
      </c>
      <c r="E14" s="56"/>
      <c r="F14" s="56"/>
      <c r="G14" s="56"/>
      <c r="H14" s="56"/>
      <c r="I14" s="56">
        <f>SUM(J14:M14)</f>
        <v>0</v>
      </c>
      <c r="J14" s="56"/>
      <c r="K14" s="56"/>
      <c r="L14" s="56"/>
      <c r="M14" s="56"/>
      <c r="N14" s="62"/>
      <c r="O14" s="62"/>
    </row>
    <row r="15" spans="2:20" s="2" customFormat="1" ht="63">
      <c r="B15" s="28" t="s">
        <v>212</v>
      </c>
      <c r="C15" s="56">
        <v>24644</v>
      </c>
      <c r="D15" s="48">
        <f>SUM(E15:H15)</f>
        <v>15203.75</v>
      </c>
      <c r="E15" s="48"/>
      <c r="F15" s="48"/>
      <c r="G15" s="48"/>
      <c r="H15" s="48">
        <v>15203.75</v>
      </c>
      <c r="I15" s="48">
        <f>SUM(J15:M15)</f>
        <v>12878.91</v>
      </c>
      <c r="J15" s="48"/>
      <c r="K15" s="48"/>
      <c r="L15" s="48"/>
      <c r="M15" s="48">
        <v>12878.91</v>
      </c>
      <c r="N15" s="65" t="s">
        <v>221</v>
      </c>
      <c r="O15" s="67"/>
      <c r="Q15" s="27"/>
      <c r="R15" s="27"/>
      <c r="S15" s="27"/>
      <c r="T15" s="27"/>
    </row>
    <row r="16" spans="2:20" s="2" customFormat="1" ht="31.5">
      <c r="B16" s="28" t="s">
        <v>213</v>
      </c>
      <c r="C16" s="56">
        <v>4520</v>
      </c>
      <c r="D16" s="56">
        <f>SUM(E16:H16)</f>
        <v>0</v>
      </c>
      <c r="E16" s="56"/>
      <c r="F16" s="56"/>
      <c r="G16" s="56"/>
      <c r="H16" s="56"/>
      <c r="I16" s="56">
        <f>SUM(J16:M16)</f>
        <v>0</v>
      </c>
      <c r="J16" s="56"/>
      <c r="K16" s="56"/>
      <c r="L16" s="56"/>
      <c r="M16" s="56"/>
      <c r="N16" s="65"/>
      <c r="O16" s="67"/>
      <c r="Q16" s="27"/>
      <c r="R16" s="27"/>
      <c r="S16" s="27"/>
      <c r="T16" s="27"/>
    </row>
    <row r="17" spans="2:20" s="2" customFormat="1" ht="47.25">
      <c r="B17" s="28" t="s">
        <v>214</v>
      </c>
      <c r="C17" s="56">
        <v>81915</v>
      </c>
      <c r="D17" s="56">
        <f>SUM(E17:H17)</f>
        <v>0</v>
      </c>
      <c r="E17" s="56"/>
      <c r="F17" s="56"/>
      <c r="G17" s="56"/>
      <c r="H17" s="56"/>
      <c r="I17" s="56">
        <f>SUM(J17:M17)</f>
        <v>0</v>
      </c>
      <c r="J17" s="56"/>
      <c r="K17" s="56"/>
      <c r="L17" s="56"/>
      <c r="M17" s="56"/>
      <c r="N17" s="65"/>
      <c r="O17" s="67"/>
      <c r="Q17" s="27"/>
      <c r="R17" s="27"/>
      <c r="S17" s="27"/>
      <c r="T17" s="27"/>
    </row>
    <row r="18" spans="2:20" s="2" customFormat="1" ht="63">
      <c r="B18" s="28" t="s">
        <v>215</v>
      </c>
      <c r="C18" s="56">
        <v>78585</v>
      </c>
      <c r="D18" s="56">
        <f>SUM(E18:H18)</f>
        <v>0</v>
      </c>
      <c r="E18" s="56"/>
      <c r="F18" s="56"/>
      <c r="G18" s="56"/>
      <c r="H18" s="56"/>
      <c r="I18" s="56">
        <f>SUM(J18:M18)</f>
        <v>0</v>
      </c>
      <c r="J18" s="56"/>
      <c r="K18" s="56"/>
      <c r="L18" s="56"/>
      <c r="M18" s="56"/>
      <c r="N18" s="65"/>
      <c r="O18" s="67"/>
      <c r="Q18" s="27"/>
      <c r="R18" s="27"/>
      <c r="S18" s="27"/>
      <c r="T18" s="27"/>
    </row>
    <row r="20" spans="2:9" s="34" customFormat="1" ht="15.75">
      <c r="B20" s="37"/>
      <c r="C20" s="37"/>
      <c r="D20" s="37"/>
      <c r="E20" s="37"/>
      <c r="F20" s="37"/>
      <c r="G20" s="37"/>
      <c r="H20" s="37"/>
      <c r="I20" s="37"/>
    </row>
    <row r="21" spans="2:9" s="34" customFormat="1" ht="15.75">
      <c r="B21" s="37" t="s">
        <v>203</v>
      </c>
      <c r="C21" s="37"/>
      <c r="D21" s="37"/>
      <c r="E21" s="37"/>
      <c r="F21" s="37"/>
      <c r="G21" s="37"/>
      <c r="H21" s="37"/>
      <c r="I21" s="37"/>
    </row>
    <row r="22" spans="2:9" s="34" customFormat="1" ht="15.75">
      <c r="B22" s="37" t="s">
        <v>204</v>
      </c>
      <c r="E22" s="37" t="s">
        <v>205</v>
      </c>
      <c r="G22" s="37"/>
      <c r="H22" s="37"/>
      <c r="I22" s="37"/>
    </row>
    <row r="23" spans="1:7" s="40" customFormat="1" ht="15.75">
      <c r="A23" s="15"/>
      <c r="B23" s="37"/>
      <c r="C23" s="21"/>
      <c r="D23" s="37"/>
      <c r="E23" s="12"/>
      <c r="F23" s="12"/>
      <c r="G23" s="12"/>
    </row>
    <row r="24" spans="1:20" ht="15.75">
      <c r="A24" s="2"/>
      <c r="D24" s="17"/>
      <c r="E24" s="17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</row>
  </sheetData>
  <sheetProtection/>
  <mergeCells count="18">
    <mergeCell ref="N13:O13"/>
    <mergeCell ref="N14:O14"/>
    <mergeCell ref="N15:O15"/>
    <mergeCell ref="N16:O16"/>
    <mergeCell ref="N17:O17"/>
    <mergeCell ref="N18:O18"/>
    <mergeCell ref="B10:B12"/>
    <mergeCell ref="C10:C12"/>
    <mergeCell ref="D10:M10"/>
    <mergeCell ref="N10:O12"/>
    <mergeCell ref="D11:H11"/>
    <mergeCell ref="I11:M11"/>
    <mergeCell ref="B3:M3"/>
    <mergeCell ref="C5:I5"/>
    <mergeCell ref="C6:I6"/>
    <mergeCell ref="C7:I7"/>
    <mergeCell ref="C8:I8"/>
    <mergeCell ref="N9:O9"/>
  </mergeCells>
  <printOptions horizontalCentered="1"/>
  <pageMargins left="0.1968503937007874" right="0.1968503937007874" top="0.7874015748031497" bottom="0" header="0.31496062992125984" footer="0.31496062992125984"/>
  <pageSetup fitToHeight="1" fitToWidth="1" horizontalDpi="600" verticalDpi="600" orientation="landscape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Lenovo User</dc:creator>
  <cp:keywords/>
  <dc:description/>
  <cp:lastModifiedBy>ИЯхонтова</cp:lastModifiedBy>
  <cp:lastPrinted>2011-03-21T08:44:23Z</cp:lastPrinted>
  <dcterms:created xsi:type="dcterms:W3CDTF">2010-02-15T13:42:22Z</dcterms:created>
  <dcterms:modified xsi:type="dcterms:W3CDTF">2011-03-21T08:45:52Z</dcterms:modified>
  <cp:category/>
  <cp:version/>
  <cp:contentType/>
  <cp:contentStatus/>
</cp:coreProperties>
</file>